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mc:AlternateContent xmlns:mc="http://schemas.openxmlformats.org/markup-compatibility/2006">
    <mc:Choice Requires="x15">
      <x15ac:absPath xmlns:x15ac="http://schemas.microsoft.com/office/spreadsheetml/2010/11/ac" url="https://d.docs.live.net/eb555dd033592a54/ATEM Liguria/Genova 2/Stazione Appaltante/NUOVA PROCEDURA DI GARA/BANDO 2025/"/>
    </mc:Choice>
  </mc:AlternateContent>
  <xr:revisionPtr revIDLastSave="2" documentId="8_{CD151147-80BA-468D-BF95-8B562DE0059D}" xr6:coauthVersionLast="47" xr6:coauthVersionMax="47" xr10:uidLastSave="{81A16F1D-6EF2-4E97-A9AF-3C8187ADF099}"/>
  <bookViews>
    <workbookView xWindow="-120" yWindow="-120" windowWidth="29040" windowHeight="15840" tabRatio="753" activeTab="4" xr2:uid="{00000000-000D-0000-FFFF-FFFF00000000}"/>
  </bookViews>
  <sheets>
    <sheet name="Cover" sheetId="1" r:id="rId1"/>
    <sheet name="sez. A" sheetId="2" r:id="rId2"/>
    <sheet name="sez. B" sheetId="3" r:id="rId3"/>
    <sheet name="sez. B.2_" sheetId="4" r:id="rId4"/>
    <sheet name="sez. C" sheetId="5" r:id="rId5"/>
    <sheet name="sez. D" sheetId="6" r:id="rId6"/>
    <sheet name="sez E" sheetId="8" r:id="rId7"/>
    <sheet name="sez. F" sheetId="7" r:id="rId8"/>
    <sheet name="sez. G" sheetId="9" r:id="rId9"/>
    <sheet name="sez. H" sheetId="10" r:id="rId10"/>
  </sheets>
  <definedNames>
    <definedName name="_xlnm._FilterDatabase" localSheetId="1" hidden="1">'sez. A'!$A$2:$J$10</definedName>
    <definedName name="_xlnm._FilterDatabase" localSheetId="3" hidden="1">'sez. B.2_'!$A$4:$Q$108</definedName>
    <definedName name="_xlnm._FilterDatabase" localSheetId="5" hidden="1">'sez. D'!$A$3:$BC$34</definedName>
    <definedName name="_xlnm._FilterDatabase" localSheetId="7" hidden="1">'sez. F'!$A$3:$AB$34</definedName>
    <definedName name="_xlnm._FilterDatabase" localSheetId="9" hidden="1">'sez. H'!$A$6:$Q$37</definedName>
    <definedName name="_xlnm.Print_Area" localSheetId="0">Cover!$B$2:$J$194</definedName>
    <definedName name="_xlnm.Print_Area" localSheetId="6">'sez E'!$A$1:$O$67</definedName>
    <definedName name="_xlnm.Print_Area" localSheetId="1">'sez. A'!$A$1:$J$35</definedName>
    <definedName name="_xlnm.Print_Area" localSheetId="2">'sez. B'!$A$1:$AB$35</definedName>
    <definedName name="_xlnm.Print_Area" localSheetId="3">'sez. B.2_'!$A$1:$X$110</definedName>
    <definedName name="_xlnm.Print_Area" localSheetId="4">'sez. C'!$A$1:$AC$56</definedName>
    <definedName name="_xlnm.Print_Area" localSheetId="5">'sez. D'!$A$1:$BH$43</definedName>
    <definedName name="_xlnm.Print_Area" localSheetId="7">'sez. F'!$A$1:$AA$35</definedName>
    <definedName name="_xlnm.Print_Area" localSheetId="8">'sez. G'!$A$1:$J$35</definedName>
    <definedName name="_xlnm.Print_Area" localSheetId="9">'sez. H'!$A$1:$Q$37</definedName>
    <definedName name="_xlnm.Print_Titles" localSheetId="0">Cover!$2:$3</definedName>
    <definedName name="_xlnm.Print_Titles" localSheetId="6">'sez E'!$1:$4</definedName>
    <definedName name="_xlnm.Print_Titles" localSheetId="1">'sez. A'!$1:$4</definedName>
    <definedName name="_xlnm.Print_Titles" localSheetId="4">'sez. C'!$1:$4</definedName>
    <definedName name="_xlnm.Print_Titles" localSheetId="5">'sez. D'!$1:$4</definedName>
    <definedName name="_xlnm.Print_Titles" localSheetId="7">'sez. F'!$1:$4</definedName>
    <definedName name="_xlnm.Print_Titles" localSheetId="8">'sez. G'!$1:$4</definedName>
    <definedName name="_xlnm.Print_Titles" localSheetId="9">'sez. H'!$1:$6</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3" i="4" l="1"/>
  <c r="I138" i="4"/>
  <c r="P143" i="4"/>
  <c r="O143" i="4"/>
  <c r="N143" i="4"/>
  <c r="M143" i="4"/>
  <c r="L143" i="4"/>
  <c r="K143" i="4"/>
  <c r="H143" i="4"/>
  <c r="G143" i="4"/>
  <c r="F143" i="4"/>
  <c r="E143" i="4"/>
  <c r="D143" i="4"/>
  <c r="C143" i="4"/>
  <c r="B143" i="4"/>
  <c r="Q142" i="4"/>
  <c r="I142" i="4"/>
  <c r="Q141" i="4"/>
  <c r="I141" i="4"/>
  <c r="Q140" i="4"/>
  <c r="I140" i="4"/>
  <c r="Q139" i="4"/>
  <c r="I139" i="4"/>
  <c r="Q138" i="4"/>
  <c r="Q137" i="4"/>
  <c r="I137" i="4"/>
  <c r="Q136" i="4"/>
  <c r="I136" i="4"/>
  <c r="Q135" i="4"/>
  <c r="I135" i="4"/>
  <c r="Q134" i="4"/>
  <c r="I134" i="4"/>
  <c r="Q133" i="4"/>
  <c r="I133" i="4"/>
  <c r="Q132" i="4"/>
  <c r="I132" i="4"/>
  <c r="Q131" i="4"/>
  <c r="I131" i="4"/>
  <c r="Q130" i="4"/>
  <c r="I130" i="4"/>
  <c r="Q129" i="4"/>
  <c r="I129" i="4"/>
  <c r="Q128" i="4"/>
  <c r="I128" i="4"/>
  <c r="Q127" i="4"/>
  <c r="I127" i="4"/>
  <c r="Q126" i="4"/>
  <c r="I126" i="4"/>
  <c r="Q125" i="4"/>
  <c r="I125" i="4"/>
  <c r="Q124" i="4"/>
  <c r="I124" i="4"/>
  <c r="Q123" i="4"/>
  <c r="I123" i="4"/>
  <c r="Q122" i="4"/>
  <c r="I122" i="4"/>
  <c r="Q121" i="4"/>
  <c r="I121" i="4"/>
  <c r="Q120" i="4"/>
  <c r="I120" i="4"/>
  <c r="Q119" i="4"/>
  <c r="I119" i="4"/>
  <c r="Q118" i="4"/>
  <c r="I118" i="4"/>
  <c r="Q117" i="4"/>
  <c r="I117" i="4"/>
  <c r="Q116" i="4"/>
  <c r="I116" i="4"/>
  <c r="Q115" i="4"/>
  <c r="I115" i="4"/>
  <c r="Q114" i="4"/>
  <c r="I114" i="4"/>
  <c r="Q113" i="4"/>
  <c r="I113" i="4"/>
  <c r="Q112" i="4"/>
  <c r="I112" i="4"/>
  <c r="J6" i="9"/>
  <c r="J7" i="9"/>
  <c r="J8" i="9"/>
  <c r="J9" i="9"/>
  <c r="J10" i="9"/>
  <c r="J11" i="9"/>
  <c r="J12" i="9"/>
  <c r="J13" i="9"/>
  <c r="J14" i="9"/>
  <c r="J15" i="9"/>
  <c r="J16" i="9"/>
  <c r="J17" i="9"/>
  <c r="J18" i="9"/>
  <c r="J19" i="9"/>
  <c r="J20" i="9"/>
  <c r="J21" i="9"/>
  <c r="J22" i="9"/>
  <c r="J23" i="9"/>
  <c r="J24" i="9"/>
  <c r="J25" i="9"/>
  <c r="J26" i="9"/>
  <c r="J27" i="9"/>
  <c r="J28" i="9"/>
  <c r="J29" i="9"/>
  <c r="J32" i="9"/>
  <c r="J33" i="9"/>
  <c r="J34" i="9"/>
  <c r="J35" i="9"/>
  <c r="C36" i="9"/>
  <c r="Q36" i="4"/>
  <c r="Q72" i="4"/>
  <c r="I36" i="4"/>
  <c r="I72" i="4"/>
  <c r="Q108" i="4"/>
  <c r="I143" i="4" l="1"/>
  <c r="Q143" i="4"/>
  <c r="F37" i="10"/>
  <c r="D34" i="10"/>
  <c r="D32" i="10"/>
  <c r="F20" i="10"/>
  <c r="F22" i="10"/>
  <c r="K13" i="10"/>
  <c r="K12" i="10"/>
  <c r="K11" i="10"/>
  <c r="F16" i="10"/>
  <c r="I108" i="4" l="1"/>
  <c r="B36" i="9"/>
  <c r="BE35" i="6"/>
  <c r="BE33" i="6"/>
  <c r="BE32" i="6"/>
  <c r="BE30" i="6"/>
  <c r="BE29" i="6"/>
  <c r="BE27" i="6"/>
  <c r="BE26" i="6"/>
  <c r="BE25" i="6"/>
  <c r="BE24" i="6"/>
  <c r="BE23" i="6"/>
  <c r="BE21" i="6"/>
  <c r="BE20" i="6"/>
  <c r="BE19" i="6"/>
  <c r="BE18" i="6"/>
  <c r="BE15" i="6"/>
  <c r="BE14" i="6"/>
  <c r="BE13" i="6"/>
  <c r="BE11" i="6"/>
  <c r="AV35" i="6"/>
  <c r="AV33" i="6"/>
  <c r="AV32" i="6"/>
  <c r="AV30" i="6"/>
  <c r="AV29" i="6"/>
  <c r="AV27" i="6"/>
  <c r="AV26" i="6"/>
  <c r="AV25" i="6"/>
  <c r="AV24" i="6"/>
  <c r="AV23" i="6"/>
  <c r="AV21" i="6"/>
  <c r="AV20" i="6"/>
  <c r="AV19" i="6"/>
  <c r="AV18" i="6"/>
  <c r="AV15" i="6"/>
  <c r="AV14" i="6"/>
  <c r="AV13" i="6"/>
  <c r="AV11" i="6"/>
  <c r="AM35" i="6"/>
  <c r="AM33" i="6"/>
  <c r="AM32" i="6"/>
  <c r="AM30" i="6"/>
  <c r="AM29" i="6"/>
  <c r="AM27" i="6"/>
  <c r="AM26" i="6"/>
  <c r="AM25" i="6"/>
  <c r="AM24" i="6"/>
  <c r="AM23" i="6"/>
  <c r="AM21" i="6"/>
  <c r="AM20" i="6"/>
  <c r="AM19" i="6"/>
  <c r="AM18" i="6"/>
  <c r="AM15" i="6"/>
  <c r="AM14" i="6"/>
  <c r="AM13" i="6"/>
  <c r="AM11" i="6"/>
  <c r="AB35" i="6"/>
  <c r="AB33" i="6"/>
  <c r="AB32" i="6"/>
  <c r="AB30" i="6"/>
  <c r="AB29" i="6"/>
  <c r="AB27" i="6"/>
  <c r="AB26" i="6"/>
  <c r="AB25" i="6"/>
  <c r="AB24" i="6"/>
  <c r="AB23" i="6"/>
  <c r="AB21" i="6"/>
  <c r="AB20" i="6"/>
  <c r="AB19" i="6"/>
  <c r="AB18" i="6"/>
  <c r="AB15" i="6"/>
  <c r="AB14" i="6"/>
  <c r="AB13" i="6"/>
  <c r="AB11" i="6"/>
  <c r="S29" i="6"/>
  <c r="S27" i="6"/>
  <c r="S26" i="6"/>
  <c r="S25" i="6"/>
  <c r="S24" i="6"/>
  <c r="S23" i="6"/>
  <c r="S21" i="6"/>
  <c r="S20" i="6"/>
  <c r="S19" i="6"/>
  <c r="S18" i="6"/>
  <c r="S15" i="6"/>
  <c r="S14" i="6"/>
  <c r="S13" i="6"/>
  <c r="J13" i="6"/>
  <c r="J14" i="6"/>
  <c r="J15" i="6"/>
  <c r="J18" i="6"/>
  <c r="J19" i="6"/>
  <c r="J20" i="6"/>
  <c r="J21" i="6"/>
  <c r="J23" i="6"/>
  <c r="J24" i="6"/>
  <c r="J25" i="6"/>
  <c r="J26" i="6"/>
  <c r="J27" i="6"/>
  <c r="J29" i="6"/>
  <c r="J30" i="6"/>
  <c r="J32" i="6"/>
  <c r="J33" i="6"/>
  <c r="J35" i="6"/>
  <c r="S30" i="6"/>
  <c r="S32" i="6"/>
  <c r="S33" i="6"/>
  <c r="S35" i="6"/>
  <c r="S11" i="6"/>
  <c r="J11" i="6"/>
  <c r="AB15" i="7"/>
  <c r="AB18" i="7"/>
  <c r="AB19" i="7"/>
  <c r="AB20" i="7"/>
  <c r="AB21" i="7"/>
  <c r="AB23" i="7"/>
  <c r="AB24" i="7"/>
  <c r="AB25" i="7"/>
  <c r="AB26" i="7"/>
  <c r="AB27" i="7"/>
  <c r="AB29" i="7"/>
  <c r="AB30" i="7"/>
  <c r="AB32" i="7"/>
  <c r="AB33" i="7"/>
  <c r="AB35" i="7"/>
  <c r="S35" i="7"/>
  <c r="S33" i="7"/>
  <c r="S32" i="7"/>
  <c r="S30" i="7"/>
  <c r="S29" i="7"/>
  <c r="S27" i="7"/>
  <c r="S26" i="7"/>
  <c r="S25" i="7"/>
  <c r="S9" i="7"/>
  <c r="S5" i="7"/>
  <c r="S24" i="7"/>
  <c r="S23" i="7"/>
  <c r="S21" i="7"/>
  <c r="S20" i="7"/>
  <c r="S19" i="7"/>
  <c r="S18" i="7"/>
  <c r="S15" i="7"/>
  <c r="S14" i="7"/>
  <c r="S13" i="7"/>
  <c r="S11" i="7"/>
  <c r="S10" i="7"/>
  <c r="J35" i="7"/>
  <c r="J33" i="7"/>
  <c r="J32" i="7"/>
  <c r="J30" i="7"/>
  <c r="J29" i="7"/>
  <c r="J27" i="7"/>
  <c r="J26" i="7"/>
  <c r="J25" i="7"/>
  <c r="J24" i="7"/>
  <c r="J23" i="7"/>
  <c r="J21" i="7"/>
  <c r="J20" i="7"/>
  <c r="J19" i="7"/>
  <c r="J18" i="7"/>
  <c r="J15" i="7"/>
  <c r="J14" i="7"/>
  <c r="J13" i="7"/>
  <c r="J11" i="7"/>
  <c r="J10" i="7"/>
  <c r="AB14" i="7"/>
  <c r="AB13" i="7"/>
  <c r="AB10" i="7"/>
  <c r="BE10" i="6"/>
  <c r="AV10" i="6"/>
  <c r="AM10" i="6"/>
  <c r="AB10" i="6"/>
  <c r="S10" i="6"/>
  <c r="J10" i="6"/>
  <c r="AB9" i="7"/>
  <c r="AB11" i="7" s="1"/>
  <c r="J9" i="7"/>
  <c r="BE9" i="6"/>
  <c r="AV9" i="6"/>
  <c r="AM9" i="6"/>
  <c r="AB9" i="6"/>
  <c r="S9" i="6"/>
  <c r="J9" i="6"/>
  <c r="AB5" i="7"/>
  <c r="J5" i="7"/>
  <c r="BE5" i="6"/>
  <c r="AV5" i="6"/>
  <c r="AM5" i="6"/>
  <c r="AB5" i="6"/>
  <c r="S5" i="6"/>
  <c r="J5" i="6"/>
  <c r="J34" i="7"/>
  <c r="S34" i="7"/>
  <c r="AB34" i="7"/>
  <c r="BE34" i="6"/>
  <c r="AV34" i="6"/>
  <c r="AM34" i="6"/>
  <c r="AB34" i="6"/>
  <c r="S34" i="6"/>
  <c r="J34" i="6"/>
  <c r="AB31" i="7"/>
  <c r="S31" i="7"/>
  <c r="J31" i="7"/>
  <c r="BE31" i="6"/>
  <c r="AV31" i="6"/>
  <c r="AM31" i="6"/>
  <c r="AB31" i="6"/>
  <c r="S31" i="6"/>
  <c r="J31" i="6"/>
  <c r="S22" i="7"/>
  <c r="J22" i="7"/>
  <c r="AB22" i="7"/>
  <c r="BE22" i="6"/>
  <c r="AV22" i="6"/>
  <c r="AM22" i="6"/>
  <c r="AB22" i="6"/>
  <c r="S22" i="6"/>
  <c r="J22" i="6"/>
  <c r="S28" i="7"/>
  <c r="J28" i="7"/>
  <c r="AB28" i="7"/>
  <c r="BE28" i="6"/>
  <c r="AV28" i="6"/>
  <c r="AM28" i="6"/>
  <c r="AB28" i="6"/>
  <c r="S28" i="6"/>
  <c r="J28" i="6"/>
  <c r="AB17" i="7"/>
  <c r="S17" i="7"/>
  <c r="J17" i="7"/>
  <c r="BE17" i="6"/>
  <c r="AV17" i="6"/>
  <c r="AM17" i="6"/>
  <c r="AB17" i="6"/>
  <c r="S17" i="6"/>
  <c r="J17" i="6"/>
  <c r="J16" i="7"/>
  <c r="S16" i="7"/>
  <c r="AB16" i="7"/>
  <c r="AB16" i="6"/>
  <c r="S16" i="6"/>
  <c r="J16" i="6"/>
  <c r="BE16" i="6"/>
  <c r="AV16" i="6"/>
  <c r="AM16" i="6"/>
  <c r="AB12" i="7"/>
  <c r="S12" i="7"/>
  <c r="J12" i="7"/>
  <c r="BE12" i="6"/>
  <c r="AV12" i="6"/>
  <c r="AM12" i="6"/>
  <c r="AB12" i="6"/>
  <c r="S12" i="6"/>
  <c r="J12" i="6"/>
  <c r="AB6" i="7"/>
  <c r="S6" i="7"/>
  <c r="J6" i="7"/>
  <c r="BE6" i="6"/>
  <c r="AV6" i="6"/>
  <c r="AM6" i="6"/>
  <c r="AB6" i="6"/>
  <c r="S6" i="6"/>
  <c r="J6" i="6"/>
  <c r="N12" i="4"/>
  <c r="K10" i="10"/>
  <c r="T36" i="5" l="1"/>
  <c r="F36" i="5"/>
  <c r="I30" i="10" l="1"/>
  <c r="I8" i="10"/>
  <c r="Q107" i="4" l="1"/>
  <c r="Q106" i="4"/>
  <c r="Q105" i="4"/>
  <c r="Q104" i="4"/>
  <c r="Q103" i="4"/>
  <c r="Q102" i="4"/>
  <c r="Q101" i="4"/>
  <c r="Q100" i="4"/>
  <c r="Q99" i="4"/>
  <c r="Q98" i="4"/>
  <c r="Q97" i="4"/>
  <c r="Q96" i="4"/>
  <c r="Q95" i="4"/>
  <c r="Q94" i="4"/>
  <c r="Q93" i="4"/>
  <c r="Q92" i="4"/>
  <c r="Q91" i="4"/>
  <c r="Q90" i="4"/>
  <c r="Q89" i="4"/>
  <c r="Q88" i="4"/>
  <c r="Q87" i="4"/>
  <c r="Q86" i="4"/>
  <c r="Q85" i="4"/>
  <c r="Q84" i="4"/>
  <c r="Q83" i="4"/>
  <c r="Q82" i="4"/>
  <c r="Q81" i="4"/>
  <c r="Q80" i="4"/>
  <c r="Q79" i="4"/>
  <c r="Q78" i="4"/>
  <c r="Q77" i="4"/>
  <c r="Q71" i="4"/>
  <c r="Q70" i="4"/>
  <c r="Q69" i="4"/>
  <c r="Q68" i="4"/>
  <c r="Q67" i="4"/>
  <c r="Q66" i="4"/>
  <c r="Q65" i="4"/>
  <c r="Q64" i="4"/>
  <c r="Q63" i="4"/>
  <c r="Q62" i="4"/>
  <c r="Q61" i="4"/>
  <c r="Q60" i="4"/>
  <c r="Q59" i="4"/>
  <c r="Q58" i="4"/>
  <c r="Q57" i="4"/>
  <c r="Q56" i="4"/>
  <c r="Q55" i="4"/>
  <c r="Q54" i="4"/>
  <c r="Q53" i="4"/>
  <c r="Q52" i="4"/>
  <c r="Q51" i="4"/>
  <c r="Q50" i="4"/>
  <c r="Q49" i="4"/>
  <c r="Q48" i="4"/>
  <c r="Q47" i="4"/>
  <c r="Q46" i="4"/>
  <c r="Q45" i="4"/>
  <c r="Q44" i="4"/>
  <c r="Q43" i="4"/>
  <c r="Q42" i="4"/>
  <c r="Q41" i="4"/>
  <c r="Q6" i="4"/>
  <c r="Q35" i="4"/>
  <c r="Q34" i="4"/>
  <c r="Q33" i="4"/>
  <c r="Q32" i="4"/>
  <c r="Q31" i="4"/>
  <c r="Q30" i="4"/>
  <c r="Q29" i="4"/>
  <c r="Q28" i="4"/>
  <c r="Q27" i="4"/>
  <c r="Q26" i="4"/>
  <c r="Q25" i="4"/>
  <c r="Q24" i="4"/>
  <c r="Q23" i="4"/>
  <c r="Q22" i="4"/>
  <c r="Q21" i="4"/>
  <c r="Q20" i="4"/>
  <c r="Q19" i="4"/>
  <c r="Q18" i="4"/>
  <c r="Q17" i="4"/>
  <c r="Q16" i="4"/>
  <c r="Q15" i="4"/>
  <c r="Q14" i="4"/>
  <c r="Q13" i="4"/>
  <c r="Q12" i="4"/>
  <c r="Q11" i="4"/>
  <c r="Q10" i="4"/>
  <c r="Q9" i="4"/>
  <c r="Q8" i="4"/>
  <c r="Q7" i="4"/>
  <c r="Q5" i="4"/>
  <c r="I87" i="4" l="1"/>
  <c r="I86" i="4"/>
  <c r="I85" i="4"/>
  <c r="I83" i="4"/>
  <c r="I82" i="4"/>
  <c r="I81" i="4"/>
  <c r="I77" i="4"/>
  <c r="K37" i="10" l="1"/>
  <c r="K27" i="10"/>
  <c r="K28" i="10"/>
  <c r="K15" i="10"/>
  <c r="K16" i="10"/>
  <c r="K14" i="10" l="1"/>
  <c r="K17" i="10"/>
  <c r="K18" i="10"/>
  <c r="K19" i="10"/>
  <c r="K20" i="10"/>
  <c r="K21" i="10"/>
  <c r="K22" i="10"/>
  <c r="K23" i="10"/>
  <c r="K24" i="10"/>
  <c r="K25" i="10"/>
  <c r="K26" i="10"/>
  <c r="K29" i="10"/>
  <c r="K30" i="10"/>
  <c r="K31" i="10"/>
  <c r="K32" i="10"/>
  <c r="K33" i="10"/>
  <c r="K34" i="10"/>
  <c r="K35" i="10"/>
  <c r="K36" i="10"/>
  <c r="J5" i="9"/>
  <c r="J36" i="9" s="1"/>
  <c r="I78" i="4" l="1"/>
  <c r="I79" i="4"/>
  <c r="I80" i="4"/>
  <c r="I84" i="4"/>
  <c r="I88" i="4"/>
  <c r="I89" i="4"/>
  <c r="I90" i="4"/>
  <c r="I91" i="4"/>
  <c r="I92" i="4"/>
  <c r="I93" i="4"/>
  <c r="I94" i="4"/>
  <c r="I95" i="4"/>
  <c r="I96" i="4"/>
  <c r="I97" i="4"/>
  <c r="I98" i="4"/>
  <c r="I99" i="4"/>
  <c r="I100" i="4"/>
  <c r="I101" i="4"/>
  <c r="I102" i="4"/>
  <c r="I103" i="4"/>
  <c r="I104" i="4"/>
  <c r="I105" i="4"/>
  <c r="I106" i="4"/>
  <c r="I107"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41" i="4"/>
  <c r="I9" i="4"/>
  <c r="I6" i="4"/>
  <c r="I7" i="4"/>
  <c r="I8" i="4"/>
  <c r="I10" i="4"/>
  <c r="I11" i="4"/>
  <c r="I12" i="4"/>
  <c r="I13" i="4"/>
  <c r="I14" i="4"/>
  <c r="I15" i="4"/>
  <c r="I16" i="4"/>
  <c r="I17" i="4"/>
  <c r="I18" i="4"/>
  <c r="I19" i="4"/>
  <c r="I20" i="4"/>
  <c r="I21" i="4"/>
  <c r="I22" i="4"/>
  <c r="I23" i="4"/>
  <c r="I24" i="4"/>
  <c r="I25" i="4"/>
  <c r="I26" i="4"/>
  <c r="I27" i="4"/>
  <c r="I28" i="4"/>
  <c r="I29" i="4"/>
  <c r="I30" i="4"/>
  <c r="I31" i="4"/>
  <c r="I32" i="4"/>
  <c r="I33" i="4"/>
  <c r="I34" i="4"/>
  <c r="I35" i="4"/>
  <c r="I5" i="4"/>
  <c r="P108" i="4" l="1"/>
  <c r="O108" i="4"/>
  <c r="N108" i="4"/>
  <c r="M108" i="4"/>
  <c r="L108" i="4"/>
  <c r="K108" i="4"/>
  <c r="J108" i="4"/>
  <c r="H108" i="4"/>
  <c r="G108" i="4"/>
  <c r="F108" i="4"/>
  <c r="E108" i="4"/>
  <c r="D108" i="4"/>
  <c r="C108" i="4"/>
  <c r="B108" i="4"/>
  <c r="P72" i="4"/>
  <c r="O72" i="4"/>
  <c r="N72" i="4"/>
  <c r="M72" i="4"/>
  <c r="L72" i="4"/>
  <c r="K72" i="4"/>
  <c r="J72" i="4"/>
  <c r="H72" i="4"/>
  <c r="G72" i="4"/>
  <c r="F72" i="4"/>
  <c r="E72" i="4"/>
  <c r="D72" i="4"/>
  <c r="C72" i="4"/>
  <c r="B72" i="4"/>
  <c r="P36" i="4"/>
  <c r="O36" i="4"/>
  <c r="N36" i="4"/>
  <c r="M36" i="4"/>
  <c r="L36" i="4"/>
  <c r="K36" i="4"/>
  <c r="J36" i="4"/>
  <c r="H36" i="4"/>
  <c r="G36" i="4"/>
  <c r="F36" i="4"/>
  <c r="E36" i="4"/>
  <c r="D36" i="4"/>
  <c r="C36" i="4"/>
  <c r="B36" i="4"/>
  <c r="K8" i="10" l="1"/>
  <c r="K9" i="10"/>
  <c r="K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lepor</author>
  </authors>
  <commentList>
    <comment ref="H2" authorId="0" shapeId="0" xr:uid="{00000000-0006-0000-0400-000001000000}">
      <text>
        <r>
          <rPr>
            <b/>
            <sz val="9"/>
            <color indexed="81"/>
            <rFont val="Tahoma"/>
            <family val="2"/>
          </rPr>
          <t>lepor:</t>
        </r>
        <r>
          <rPr>
            <sz val="9"/>
            <color indexed="81"/>
            <rFont val="Tahoma"/>
            <family val="2"/>
          </rPr>
          <t xml:space="preserve">
calcolato in funzione percentuale condotte da tabelle 18
</t>
        </r>
      </text>
    </comment>
  </commentList>
</comments>
</file>

<file path=xl/sharedStrings.xml><?xml version="1.0" encoding="utf-8"?>
<sst xmlns="http://schemas.openxmlformats.org/spreadsheetml/2006/main" count="1807" uniqueCount="394">
  <si>
    <t xml:space="preserve">DATI SIGNIFICATIVI DEGLI IMPIANTI DI DISTRIBUZIONE GAS - ATEM GENOVA 2 </t>
  </si>
  <si>
    <t>SEZIONE</t>
  </si>
  <si>
    <t>N°</t>
  </si>
  <si>
    <t>U.M.</t>
  </si>
  <si>
    <t>DESCRIZIONE VOCE</t>
  </si>
  <si>
    <t>Sezione A</t>
  </si>
  <si>
    <t>n.</t>
  </si>
  <si>
    <t>cabine di 1° salto</t>
  </si>
  <si>
    <t>DATI FISICI IMPIANTO</t>
  </si>
  <si>
    <t>m.</t>
  </si>
  <si>
    <t>rete esercita in alta pressione</t>
  </si>
  <si>
    <t>rete esercita in media pressione</t>
  </si>
  <si>
    <t>rete esercita in bassa pressione</t>
  </si>
  <si>
    <t>di cui condotte in acciaio non protette con protezione catodica efficace.</t>
  </si>
  <si>
    <t>6</t>
  </si>
  <si>
    <t>gruppi di riduzione finale della pressione con potenza &gt; 1200 kW e almeno 200 m di rete in bassa pressione a valle</t>
  </si>
  <si>
    <t>7</t>
  </si>
  <si>
    <t>gruppi di riduzione della pressione</t>
  </si>
  <si>
    <t>sezione B</t>
  </si>
  <si>
    <r>
      <t xml:space="preserve">punti di riconsegna attivi alla data del 31 dicembre </t>
    </r>
    <r>
      <rPr>
        <sz val="10"/>
        <color theme="1"/>
        <rFont val="Calibri"/>
        <family val="2"/>
        <scheme val="minor"/>
      </rPr>
      <t>suddivisi per le seguenti tipologia di utenza:</t>
    </r>
  </si>
  <si>
    <t>8.1</t>
  </si>
  <si>
    <t>_uso cottura cibi</t>
  </si>
  <si>
    <t>8.2</t>
  </si>
  <si>
    <t>_produzione di acqua calda sanitaria</t>
  </si>
  <si>
    <t>8.3</t>
  </si>
  <si>
    <t>_uso cottura cibi + produzione di acqua calda sanitaria</t>
  </si>
  <si>
    <t>8.4</t>
  </si>
  <si>
    <t>_uso tecnologico (artigianale-industriale)</t>
  </si>
  <si>
    <t>8.5</t>
  </si>
  <si>
    <t>_uso condizionamento</t>
  </si>
  <si>
    <t>8.6</t>
  </si>
  <si>
    <t>_riscaldamento individuale/centralizzato</t>
  </si>
  <si>
    <t>8.7</t>
  </si>
  <si>
    <t>_riscaldamento individuale + uso cottura cibi + produzione di acqua calda sanitaria</t>
  </si>
  <si>
    <t>8.8</t>
  </si>
  <si>
    <t>_riscaldamento individuale + uso cottura cibi</t>
  </si>
  <si>
    <t>8.9</t>
  </si>
  <si>
    <t>_riscaldamento individuale + produzione di acqua calda sanitaria</t>
  </si>
  <si>
    <t>8.10</t>
  </si>
  <si>
    <t>_riscaldamento centralizzato + uso cottura cibi + produzione di acqua calda sanitaria</t>
  </si>
  <si>
    <t>8.11</t>
  </si>
  <si>
    <t>_riscaldamento centralizzato + produzione di acqua calda sanitaria</t>
  </si>
  <si>
    <t>8.12</t>
  </si>
  <si>
    <t>_uso tecnologico + riscaldamento</t>
  </si>
  <si>
    <t>8.13</t>
  </si>
  <si>
    <t>_uso condizionamento + riscaldamento</t>
  </si>
  <si>
    <t>9.1</t>
  </si>
  <si>
    <t>Smc</t>
  </si>
  <si>
    <t>9.2</t>
  </si>
  <si>
    <t>9.3</t>
  </si>
  <si>
    <t>9.4</t>
  </si>
  <si>
    <t>9.5</t>
  </si>
  <si>
    <t>9.6</t>
  </si>
  <si>
    <t>9.7</t>
  </si>
  <si>
    <t>9.8</t>
  </si>
  <si>
    <t>9.9</t>
  </si>
  <si>
    <t>9.10</t>
  </si>
  <si>
    <t>9.11</t>
  </si>
  <si>
    <t>9.12</t>
  </si>
  <si>
    <t>9.13</t>
  </si>
  <si>
    <t>SEZIONE B2</t>
  </si>
  <si>
    <t>punti di riconsegna attivi alla data del 31 dicembre suddivisi per le seguenti tipologia di utenza:</t>
  </si>
  <si>
    <t>9.14</t>
  </si>
  <si>
    <t>Riscaldamento</t>
  </si>
  <si>
    <t>9.15</t>
  </si>
  <si>
    <t>Uso cottura cibi e/o produzione di acqua calda sanitaria</t>
  </si>
  <si>
    <t>9.16</t>
  </si>
  <si>
    <t>Riscaldamento + uso cottura cibi e/o produzione di acqua calda sanitaria</t>
  </si>
  <si>
    <t>9.17</t>
  </si>
  <si>
    <t>Uso condizionamento</t>
  </si>
  <si>
    <t>9.18</t>
  </si>
  <si>
    <t>Uso condizionamento + riscaldamento</t>
  </si>
  <si>
    <t>9.19</t>
  </si>
  <si>
    <t>Uso tecnologico (artigianale-industriale)</t>
  </si>
  <si>
    <t>9.20</t>
  </si>
  <si>
    <t>Uso tecnologico + riscaldamento</t>
  </si>
  <si>
    <r>
      <t xml:space="preserve">punti di riconsegna attivi alla data del 31 dicembre </t>
    </r>
    <r>
      <rPr>
        <sz val="10"/>
        <color theme="1"/>
        <rFont val="Calibri"/>
        <family val="2"/>
        <scheme val="minor"/>
      </rPr>
      <t xml:space="preserve"> suddivisi per le seguenti tipologia di utenza:</t>
    </r>
  </si>
  <si>
    <t>9.21</t>
  </si>
  <si>
    <t>9.22</t>
  </si>
  <si>
    <t>9.23</t>
  </si>
  <si>
    <t>9.24</t>
  </si>
  <si>
    <t>9.25</t>
  </si>
  <si>
    <t>9.26</t>
  </si>
  <si>
    <t>9.27</t>
  </si>
  <si>
    <t>SEZIONE C</t>
  </si>
  <si>
    <t>%</t>
  </si>
  <si>
    <t>tasso di crescita annua del numero di punti di riconsegna attivi previsto sulla rete esistente da utilizzare nel piano industriale( definito in funzione dei pdr effettivi nell'ultimo triennio , non sono stati considerati i potenziali utenti previsti dal PSM)</t>
  </si>
  <si>
    <t xml:space="preserve">tasso di crescita annua del numero di punti di riconsegna attivi previsto sulla rete esistente da utilizzare nel piano industriale: % </t>
  </si>
  <si>
    <t>(in alternativa) tasso di crescita annua del numero di punti di riconsegna attivi previsto sulla rete esistente da utilizzare nel piano industriale.</t>
  </si>
  <si>
    <t>VALORI</t>
  </si>
  <si>
    <t>lunghezza media interrata per presa</t>
  </si>
  <si>
    <t>VALORI MEDI DELL'IMPIANTO</t>
  </si>
  <si>
    <t>lunghezza media aerea per presa</t>
  </si>
  <si>
    <t>numero medio di punti di riconsegna per presa</t>
  </si>
  <si>
    <t>mc.</t>
  </si>
  <si>
    <t>Proprietà degli impianti all’inizio dell’affidamento (percentuale definita sui metri di condotte)</t>
  </si>
  <si>
    <t>15.1</t>
  </si>
  <si>
    <t>Gestore uscente</t>
  </si>
  <si>
    <t>IN CASO DI ACCORDO</t>
  </si>
  <si>
    <t>15.2</t>
  </si>
  <si>
    <t>Ente concedente</t>
  </si>
  <si>
    <t>15.3</t>
  </si>
  <si>
    <t>Altri</t>
  </si>
  <si>
    <t>15.4</t>
  </si>
  <si>
    <t>IN CASO DI DISACCORDO</t>
  </si>
  <si>
    <t>15.5</t>
  </si>
  <si>
    <t>15.6</t>
  </si>
  <si>
    <t>784/ dev non attribuita</t>
  </si>
  <si>
    <t>€</t>
  </si>
  <si>
    <t>VR</t>
  </si>
  <si>
    <t>Rimborso da riconoscere al gestore uscente da parte dell’impresa aggiudicataria relativo alla
porzione di impianto di cui acquisisce la proprietà</t>
  </si>
  <si>
    <t>Rimborso da riconoscere al gestore uscente da parte dell’impresa aggiudicataria relativo alla porzione di impianto di cui acquisisce la proprietà (se applicabile): € …(In caso di contenzioso sul valore di rimborso, inserire il valore di riferimento e l’indicazione della stima massima e minima, in conformità con l’articolo 5, comma 16 del regolamento sui criteri di gara)</t>
  </si>
  <si>
    <t>16.1</t>
  </si>
  <si>
    <t xml:space="preserve"> VR MINIMO</t>
  </si>
  <si>
    <t>Rimborso da riconoscere al gestore uscente da parte dell’impresa aggiudicataria relativo alla porzione di impianto di cui acquisisce la proprietà (valore non concordato) VALORE MINIMO</t>
  </si>
  <si>
    <t>16.2</t>
  </si>
  <si>
    <t>VR MASSIMO</t>
  </si>
  <si>
    <t>Rimborso da riconoscere al gestore uscente da parte dell’impresa aggiudicataria relativo alla porzione di impianto di cui acquisisce la proprietà (valore non concordato) VALORE MASSIMO</t>
  </si>
  <si>
    <t>16.3</t>
  </si>
  <si>
    <t>RAB QUOTA PROPRIETà COMUNE IN VENDITA</t>
  </si>
  <si>
    <t>Rimborso da riconoscere all'Ente Locale da parte dell’impresa aggiudicataria relativo alla
porzione di impianto di cui acquisisce la proprietà a seguito dell'alienazione da parte del Comune</t>
  </si>
  <si>
    <t>SEZIONE  D</t>
  </si>
  <si>
    <t>Valori delle immobilizzazioni della porzione di impianto acquisita dal’impresa aggiudicataria da considerarsi nel calcolo dei vincoli ai ricavi in base alla regolazione tariffaria, riferite all’anno di riferimento delle tariffe in corso e precisamente:</t>
  </si>
  <si>
    <t>Valori delle immobilizzazioni della porzione di impianto acquisita dal’impresa aggiudicataria da considerarsi nel calcolo dei vincoli ai ricavi in base alla regolazione tariffaria, riferite all’anno di riferimento delle tariffe in corso (specificando se approvate dall’Autorità o ancora in fase di definizione, e fornendo a parte anche i valori per gli investimenti successivi alla data di riferimento delle tariffe) (Delibera 127/2020):</t>
  </si>
  <si>
    <t>17.1</t>
  </si>
  <si>
    <t>17.1.1</t>
  </si>
  <si>
    <t>Immobili e fabbricati</t>
  </si>
  <si>
    <t>17.1.2</t>
  </si>
  <si>
    <t>Terreni</t>
  </si>
  <si>
    <t>17.1.3</t>
  </si>
  <si>
    <t>Condotte stradali</t>
  </si>
  <si>
    <t>17.1.4</t>
  </si>
  <si>
    <t>Impianti principali e secondari</t>
  </si>
  <si>
    <t>17.1.5</t>
  </si>
  <si>
    <t>Impianti di derivazione (allacciamenti)</t>
  </si>
  <si>
    <t>17.1.6</t>
  </si>
  <si>
    <t>Gruppi di misura convenzionali</t>
  </si>
  <si>
    <t>17.1.7</t>
  </si>
  <si>
    <t>Gruppi di misura elettronici</t>
  </si>
  <si>
    <t>17.1.8</t>
  </si>
  <si>
    <r>
      <t xml:space="preserve">Altre immobilizzazioni materiali e immateriali </t>
    </r>
    <r>
      <rPr>
        <b/>
        <sz val="10"/>
        <color theme="1"/>
        <rFont val="Calibri"/>
        <family val="2"/>
        <scheme val="minor"/>
      </rPr>
      <t>(condotte stradali sostituite)</t>
    </r>
  </si>
  <si>
    <t>17.2</t>
  </si>
  <si>
    <t>17.2.1</t>
  </si>
  <si>
    <t>17.2.2</t>
  </si>
  <si>
    <t>17.2.3</t>
  </si>
  <si>
    <t>17.2.4</t>
  </si>
  <si>
    <t>17.2.5</t>
  </si>
  <si>
    <t>17.2.6</t>
  </si>
  <si>
    <t>17.2.7</t>
  </si>
  <si>
    <t>17.2.8</t>
  </si>
  <si>
    <t>17.3</t>
  </si>
  <si>
    <t>17.3.1</t>
  </si>
  <si>
    <t>17.3.2</t>
  </si>
  <si>
    <t>17.3.3</t>
  </si>
  <si>
    <t>17.3.4</t>
  </si>
  <si>
    <t>17.3.5</t>
  </si>
  <si>
    <t>17.3.6</t>
  </si>
  <si>
    <t>17.3.7</t>
  </si>
  <si>
    <t>17.3.8</t>
  </si>
  <si>
    <t>17*</t>
  </si>
  <si>
    <r>
      <t>Valori delle immobilizzazioni</t>
    </r>
    <r>
      <rPr>
        <b/>
        <sz val="10"/>
        <color theme="1"/>
        <rFont val="Calibri"/>
        <family val="2"/>
        <scheme val="minor"/>
      </rPr>
      <t xml:space="preserve"> dell'intero perimetro*</t>
    </r>
    <r>
      <rPr>
        <sz val="10"/>
        <color theme="1"/>
        <rFont val="Calibri"/>
        <family val="2"/>
        <scheme val="minor"/>
      </rPr>
      <t xml:space="preserve"> riferite all’anno di riferimento delle tariffe in corso e precisamente:</t>
    </r>
  </si>
  <si>
    <t>Valori delle immobilizzazioni dell'intero perimetro, riferite all’anno di riferimento delle tariffe in corso (specificando se approvate dall’Autorità o ancora in fase di definizione, e fornendo a parte anche i valori per gli investimenti successivi alla data di riferimento delle tariffe)</t>
  </si>
  <si>
    <t>17*.1</t>
  </si>
  <si>
    <t>17*.1.1</t>
  </si>
  <si>
    <t>17*.1.2</t>
  </si>
  <si>
    <t>17*.1.3</t>
  </si>
  <si>
    <t>17*.1.4</t>
  </si>
  <si>
    <t>17*.1.5</t>
  </si>
  <si>
    <t>17*.1.6</t>
  </si>
  <si>
    <t>17*.1.7</t>
  </si>
  <si>
    <t>17*.1.8</t>
  </si>
  <si>
    <r>
      <t xml:space="preserve">Altre immobilizzazioni materiali e immateriali </t>
    </r>
    <r>
      <rPr>
        <b/>
        <sz val="10"/>
        <color theme="1"/>
        <rFont val="Calibri"/>
        <family val="2"/>
      </rPr>
      <t>(concentratori dispositivi add-on)</t>
    </r>
  </si>
  <si>
    <t>17*.2</t>
  </si>
  <si>
    <t>17*.2.1</t>
  </si>
  <si>
    <t>17*.2.2</t>
  </si>
  <si>
    <t>17*.2.3</t>
  </si>
  <si>
    <t>17*.2.4</t>
  </si>
  <si>
    <t>17*.2.5</t>
  </si>
  <si>
    <t>17*.2.6</t>
  </si>
  <si>
    <t>17*.2.7</t>
  </si>
  <si>
    <t>17*.2.8</t>
  </si>
  <si>
    <t>17*.3</t>
  </si>
  <si>
    <t>17*.3.1</t>
  </si>
  <si>
    <t>17*.3.2</t>
  </si>
  <si>
    <t>17*.3.3</t>
  </si>
  <si>
    <t>17*.3.4</t>
  </si>
  <si>
    <t>17*.3.5</t>
  </si>
  <si>
    <t>17*.3.6</t>
  </si>
  <si>
    <t>17*.3.7</t>
  </si>
  <si>
    <t>17*.3.8</t>
  </si>
  <si>
    <t>SEZIONE E</t>
  </si>
  <si>
    <t>18</t>
  </si>
  <si>
    <t>Vite utili ai fini regolatori:</t>
  </si>
  <si>
    <t>Vite utili ai fini regolatori di cui alle delibere dell'autorità 367/2014/R/GAS   -  ARG/gas 159/08  - n. 170/04  -  n. 87/03</t>
  </si>
  <si>
    <t>18.1</t>
  </si>
  <si>
    <t>anni</t>
  </si>
  <si>
    <t>18.2</t>
  </si>
  <si>
    <t>18.3</t>
  </si>
  <si>
    <t>18.4</t>
  </si>
  <si>
    <t>18.5</t>
  </si>
  <si>
    <t>18.6</t>
  </si>
  <si>
    <t>Gruppi di misura convenzionali con portata massima di 10 mc/h</t>
  </si>
  <si>
    <t>18.7</t>
  </si>
  <si>
    <t>Gruppi di misura convenzionali con portata superiore di 10 mc/h</t>
  </si>
  <si>
    <t>18.8</t>
  </si>
  <si>
    <t>18.9</t>
  </si>
  <si>
    <t>Altre immobilizzazioni materiali e immateriali</t>
  </si>
  <si>
    <t>SEZIONE F</t>
  </si>
  <si>
    <t>Valori delle immobilizzazioni della porzione di impianto di proprietà degli Enti locali o di società patrimoniale della rete</t>
  </si>
  <si>
    <t>Valori delle immobilizzazioni della porzione di impianto di proprietà degli Enti locali o di società patrimoniale della rete (dettagliate come sopra indicato)</t>
  </si>
  <si>
    <t>19.1</t>
  </si>
  <si>
    <t>19.1.1</t>
  </si>
  <si>
    <t>19.1.2</t>
  </si>
  <si>
    <t>19.1.3</t>
  </si>
  <si>
    <t>19.1.4</t>
  </si>
  <si>
    <t>19.1.5</t>
  </si>
  <si>
    <t>19.1.6</t>
  </si>
  <si>
    <t>19.1.7</t>
  </si>
  <si>
    <t>19.1.8</t>
  </si>
  <si>
    <t>19.2</t>
  </si>
  <si>
    <t>19.2.1</t>
  </si>
  <si>
    <t>19.2.2</t>
  </si>
  <si>
    <t>19.2.3</t>
  </si>
  <si>
    <t>19.2.4</t>
  </si>
  <si>
    <t>19.2.5</t>
  </si>
  <si>
    <t>19.2.6</t>
  </si>
  <si>
    <t>19.2.7</t>
  </si>
  <si>
    <t>19.2.8</t>
  </si>
  <si>
    <t>19.3</t>
  </si>
  <si>
    <t>19.3.1</t>
  </si>
  <si>
    <t>19.3.2</t>
  </si>
  <si>
    <t>19.3.3</t>
  </si>
  <si>
    <t>19.3.4</t>
  </si>
  <si>
    <t>19.3.5</t>
  </si>
  <si>
    <t>19.3.6</t>
  </si>
  <si>
    <t>19.3.7</t>
  </si>
  <si>
    <t>19.3.8</t>
  </si>
  <si>
    <t>SEZIONE G</t>
  </si>
  <si>
    <t>20</t>
  </si>
  <si>
    <t>21</t>
  </si>
  <si>
    <t>22</t>
  </si>
  <si>
    <t>Quota del vincolo ai ricavi relativo alla porzione di impianto di proprietà di:</t>
  </si>
  <si>
    <t>22.1</t>
  </si>
  <si>
    <t>22.2</t>
  </si>
  <si>
    <t>Ente concedente_capitale investito netto iniziale.</t>
  </si>
  <si>
    <t>22.3</t>
  </si>
  <si>
    <t>22.4</t>
  </si>
  <si>
    <t>……….. (eventuale società patrimonio delle reti)_capitale investito netto iniziale.</t>
  </si>
  <si>
    <t>23</t>
  </si>
  <si>
    <t>SEZIONE H</t>
  </si>
  <si>
    <t>24</t>
  </si>
  <si>
    <t>Obbligazioni finanziarie del gestore uscente relative agli investimenti realizzati nel precedente periodo di affidamento</t>
  </si>
  <si>
    <t>Obbligazioni finanziarie del gestore uscente relative agli investimenti realizzati nel precedente periodo di affidamento (specificando per ciascuna obbligazione : 1) l’oggetto e la durata dell’obbligazione, 2) il suo valore, 3) le principali obbligazioni, 4) la facoltà di recesso e le eventuali penali previste per l’esercizio del recesso, 5)l’eventuale vincolo di consenso della controparte per la cessione dell’obbligazione a terzi):</t>
  </si>
  <si>
    <t>24.1</t>
  </si>
  <si>
    <t>Tipologia</t>
  </si>
  <si>
    <t>24.1.2</t>
  </si>
  <si>
    <t>Totale Canoni</t>
  </si>
  <si>
    <t>24.1.3</t>
  </si>
  <si>
    <t>Anno di riferimento</t>
  </si>
  <si>
    <t>ALLEGATO_  B _BANDO_ Dati significativi  _ ATEM GENOVA 2</t>
  </si>
  <si>
    <t>SEZIONE A</t>
  </si>
  <si>
    <t xml:space="preserve">  DATI FISICI COMPONENTI IMPIANTO</t>
  </si>
  <si>
    <t xml:space="preserve">COMUNE </t>
  </si>
  <si>
    <t>Codice    Impianto</t>
  </si>
  <si>
    <t>ID                        Località</t>
  </si>
  <si>
    <t>cabine di 1° salto n°</t>
  </si>
  <si>
    <t>rete in AP                    m.</t>
  </si>
  <si>
    <t>rete in MP                     m.</t>
  </si>
  <si>
    <t>rete in BP                        m.</t>
  </si>
  <si>
    <t>rete non protetta m.</t>
  </si>
  <si>
    <t>gruppi &gt;1200 kW n.</t>
  </si>
  <si>
    <t>gruppi di riduzione  n.</t>
  </si>
  <si>
    <t>Borzonasca</t>
  </si>
  <si>
    <t>-</t>
  </si>
  <si>
    <t>Busalla</t>
  </si>
  <si>
    <t>sconfinamento Busalla da Ronco Scrivia</t>
  </si>
  <si>
    <t>sconfinamento Busalla da Savignone</t>
  </si>
  <si>
    <t>Camogli</t>
  </si>
  <si>
    <t>Carasco</t>
  </si>
  <si>
    <t>Casarza Ligure</t>
  </si>
  <si>
    <t>Casella</t>
  </si>
  <si>
    <t>Chiavari</t>
  </si>
  <si>
    <t>Cogorno</t>
  </si>
  <si>
    <t>Coreglia Ligure</t>
  </si>
  <si>
    <t>Crocefieschi</t>
  </si>
  <si>
    <t>Isola del Cantone</t>
  </si>
  <si>
    <t>Lavagna</t>
  </si>
  <si>
    <t>Leivi</t>
  </si>
  <si>
    <t>Mezzanego</t>
  </si>
  <si>
    <t>Moneglia</t>
  </si>
  <si>
    <t>Montoggio</t>
  </si>
  <si>
    <t>Ne</t>
  </si>
  <si>
    <t>Orero</t>
  </si>
  <si>
    <t>Portofino</t>
  </si>
  <si>
    <t>Rapallo</t>
  </si>
  <si>
    <t>Recco</t>
  </si>
  <si>
    <t>Ronco Scrivia</t>
  </si>
  <si>
    <t>San Colombano Certenoli</t>
  </si>
  <si>
    <t>Santa Margherita Ligure</t>
  </si>
  <si>
    <t>Savignone</t>
  </si>
  <si>
    <t>Sestri Levante</t>
  </si>
  <si>
    <t>Sori</t>
  </si>
  <si>
    <t>Vobbia</t>
  </si>
  <si>
    <t>Zoagli</t>
  </si>
  <si>
    <t>SEZIONE B</t>
  </si>
  <si>
    <t xml:space="preserve">  n° punti di consegnae attivi e volumi di gas distribuiti nell’anno  suddivisi per le  categorie di uso della deliberazione dell’Autorità 17/07 per dati di competenza fino al 31.12.2012</t>
  </si>
  <si>
    <t>punti di consegna n°</t>
  </si>
  <si>
    <t>volumi di gas distribuiti  Smc</t>
  </si>
  <si>
    <t>9..3</t>
  </si>
  <si>
    <t>DATI DI COMPETENZA ANNO 2012 NON PERTINENTI NEL 2019</t>
  </si>
  <si>
    <t>ALLEGATO_  B _BANDO_ Dati significativi  _ATEM GENOVA 2</t>
  </si>
  <si>
    <t xml:space="preserve"> n° punti di consegnae attivi e volumi di gas distribuiti nell’anno  suddivisi per le  categorie di uso della deliberazione dell’Autorità 229/2012/R/gas</t>
  </si>
  <si>
    <t>SEZIONE B.2</t>
  </si>
  <si>
    <t>TOTALE</t>
  </si>
  <si>
    <t xml:space="preserve">SEZIONE C </t>
  </si>
  <si>
    <t>15_ Proprietà degli impianti all’inizio dell’affidamento</t>
  </si>
  <si>
    <t>COMUNE / VOCE SEZIONE</t>
  </si>
  <si>
    <t>con accordo</t>
  </si>
  <si>
    <t>ente in disaccordo</t>
  </si>
  <si>
    <t>gestore in disaccordo</t>
  </si>
  <si>
    <t>15.7</t>
  </si>
  <si>
    <t>15.8</t>
  </si>
  <si>
    <t>15.9</t>
  </si>
  <si>
    <t>SEZIONE D</t>
  </si>
  <si>
    <r>
      <t>17 _ Valori delle immobilizzazioni della porzione di impianto acquisita dall’</t>
    </r>
    <r>
      <rPr>
        <b/>
        <sz val="11"/>
        <color theme="1"/>
        <rFont val="Calibri"/>
        <family val="2"/>
        <scheme val="minor"/>
      </rPr>
      <t xml:space="preserve">impresa aggiudicataria </t>
    </r>
    <r>
      <rPr>
        <sz val="11"/>
        <color theme="1"/>
        <rFont val="Calibri"/>
        <family val="2"/>
        <scheme val="minor"/>
      </rPr>
      <t xml:space="preserve">da considerarsi nel calcolo dei vincoli ai ricavi </t>
    </r>
  </si>
  <si>
    <t>17 _ Valori delle immobilizzazioni dell'intero perimetro * riferite all'anno di riferimento delle tariffe in corso e precisamente:</t>
  </si>
  <si>
    <t>Immobilizzazione lorde al 31.12.2019</t>
  </si>
  <si>
    <t>Immobilizzazione nette al 31.12.2019</t>
  </si>
  <si>
    <t>Immobilizzazioni nette, al netto dei contributi pubblici capitalizzati e dei contributi privati al 31.12.2019</t>
  </si>
  <si>
    <t>Sconfinamenti privi di località tariffaria</t>
  </si>
  <si>
    <t xml:space="preserve">18_ Vite utili ai fini regolatori (ANNI) </t>
  </si>
  <si>
    <t>CESPITE / VOCE SEZIONE</t>
  </si>
  <si>
    <t>Guida al calcolo delle tariffe di riferimento del 30 aprile 2015 - Tabella 2: vite utili dei cespiti</t>
  </si>
  <si>
    <t>18.10</t>
  </si>
  <si>
    <t>18.11</t>
  </si>
  <si>
    <t>18.12</t>
  </si>
  <si>
    <t>18.13</t>
  </si>
  <si>
    <t>18.14</t>
  </si>
  <si>
    <t>367/2014/R/GAS</t>
  </si>
  <si>
    <t>ARG/gas 159/08</t>
  </si>
  <si>
    <t>n. 170/04</t>
  </si>
  <si>
    <t>n. 87/03</t>
  </si>
  <si>
    <t>N.A.</t>
  </si>
  <si>
    <t>Condotte stradali sostituite (art. 45, comma 3, RTDG)</t>
  </si>
  <si>
    <t>Ammodernamento sistema odorizzazione
(ar. 45, comma 3, RTDG)</t>
  </si>
  <si>
    <t>Sistemi di telelettura/telegestione</t>
  </si>
  <si>
    <t>Concentratori</t>
  </si>
  <si>
    <t>Dispositivi ADD-ON</t>
  </si>
  <si>
    <r>
      <t xml:space="preserve">19_ Valori delle immobilizzazioni della porzione di impianto di proprietà degli </t>
    </r>
    <r>
      <rPr>
        <b/>
        <sz val="11"/>
        <color theme="1"/>
        <rFont val="Calibri"/>
        <family val="2"/>
        <scheme val="minor"/>
      </rPr>
      <t>Enti locali</t>
    </r>
    <r>
      <rPr>
        <sz val="11"/>
        <color theme="1"/>
        <rFont val="Calibri"/>
        <family val="2"/>
        <scheme val="minor"/>
      </rPr>
      <t xml:space="preserve"> o di società patrimoniale della rete</t>
    </r>
  </si>
  <si>
    <t>DATI  E VALORI PATRIMONIALI</t>
  </si>
  <si>
    <t>n.d.</t>
  </si>
  <si>
    <t xml:space="preserve">Obbligazioni finanziarie </t>
  </si>
  <si>
    <r>
      <t xml:space="preserve">24.1 suddivisione per tipologia </t>
    </r>
    <r>
      <rPr>
        <b/>
        <u/>
        <sz val="11"/>
        <color theme="1"/>
        <rFont val="Calibri"/>
        <family val="2"/>
        <scheme val="minor"/>
      </rPr>
      <t>per i dettagli si rimanda allo specifico file di riferimento "Obblighi informativi art.4 comma 1c DM226/2011"</t>
    </r>
  </si>
  <si>
    <t>Strade nazionali e Regionali</t>
  </si>
  <si>
    <t>Ferrovie</t>
  </si>
  <si>
    <t>Pertinenze idrauliche</t>
  </si>
  <si>
    <t xml:space="preserve">Altra tipologia  incluse eventuali servitù che comportano pagamenti periodici </t>
  </si>
  <si>
    <t xml:space="preserve">Totale Canone </t>
  </si>
  <si>
    <t xml:space="preserve">Tipologia </t>
  </si>
  <si>
    <t>Totale Canone</t>
  </si>
  <si>
    <t>Fidejussioni</t>
  </si>
  <si>
    <t xml:space="preserve">Località sconfinamento per le quali non esistono PDR </t>
  </si>
  <si>
    <t>Località sconfinamento per le quali non ci sono volumi distribuiti</t>
  </si>
  <si>
    <t>punti di consegna n° anno 2021</t>
  </si>
  <si>
    <t>volumi di gas distribuiti  Smc anno 2021</t>
  </si>
  <si>
    <t>punti di consegna n° anno 2022</t>
  </si>
  <si>
    <t>volumi di gas distribuiti  Smc anno 2022</t>
  </si>
  <si>
    <t>punti di consegna n° anno 2023</t>
  </si>
  <si>
    <t>volumi di gas distribuiti  Smc anno 2023</t>
  </si>
  <si>
    <t>TOT</t>
  </si>
  <si>
    <t>Immobilizzazione lorde al 31.12.2023</t>
  </si>
  <si>
    <t>Immobilizzazione nette al 31.12.2023</t>
  </si>
  <si>
    <t>Immobilizzazioni nette, al netto dei contributi pubblici capitalizzati e dei contributi privati al 31.12.2023</t>
  </si>
  <si>
    <r>
      <t xml:space="preserve">Vincolo ai ricavi approvato relativo all’impianto di distribuzione gas nel Comune nell’anno </t>
    </r>
    <r>
      <rPr>
        <sz val="10"/>
        <color rgb="FFFF0000"/>
        <rFont val="Calibri"/>
        <family val="2"/>
        <scheme val="minor"/>
      </rPr>
      <t>2023</t>
    </r>
  </si>
  <si>
    <r>
      <t xml:space="preserve">Immobilizzazioni nette, al netto dei contributi pubblici capitalizzati e dei contributi privati relativi ai cespiti di località alla data del </t>
    </r>
    <r>
      <rPr>
        <sz val="10"/>
        <color rgb="FFFF0000"/>
        <rFont val="Calibri"/>
        <family val="2"/>
        <scheme val="minor"/>
      </rPr>
      <t>2023</t>
    </r>
    <r>
      <rPr>
        <sz val="10"/>
        <color theme="1"/>
        <rFont val="Calibri"/>
        <family val="2"/>
        <scheme val="minor"/>
      </rPr>
      <t xml:space="preserve"> di cui:</t>
    </r>
  </si>
  <si>
    <r>
      <t xml:space="preserve">Costi di capitale di località di distribuzione e misura nell’anno </t>
    </r>
    <r>
      <rPr>
        <sz val="10"/>
        <color rgb="FFFF0000"/>
        <rFont val="Calibri"/>
        <family val="2"/>
        <scheme val="minor"/>
      </rPr>
      <t>2023</t>
    </r>
  </si>
  <si>
    <r>
      <t xml:space="preserve">Ente concedente_remunerazione del capitale per l’anno </t>
    </r>
    <r>
      <rPr>
        <sz val="10"/>
        <color rgb="FFFF0000"/>
        <rFont val="Calibri"/>
        <family val="2"/>
        <scheme val="minor"/>
      </rPr>
      <t>2023</t>
    </r>
    <r>
      <rPr>
        <sz val="10"/>
        <color theme="1"/>
        <rFont val="Calibri"/>
        <family val="2"/>
        <scheme val="minor"/>
      </rPr>
      <t>,</t>
    </r>
  </si>
  <si>
    <r>
      <t xml:space="preserve">……….. (eventuale società patrimonio delle reti)_remunerazione del capitale per l’anno </t>
    </r>
    <r>
      <rPr>
        <sz val="10"/>
        <color rgb="FFFF0000"/>
        <rFont val="Calibri"/>
        <family val="2"/>
        <scheme val="minor"/>
      </rPr>
      <t>2023</t>
    </r>
    <r>
      <rPr>
        <sz val="10"/>
        <color theme="1"/>
        <rFont val="Calibri"/>
        <family val="2"/>
        <scheme val="minor"/>
      </rPr>
      <t>,</t>
    </r>
  </si>
  <si>
    <r>
      <t xml:space="preserve">Valore annuo da riconoscere al soggetto delegato per il rapporto con il gestore a titolo di rimborso forfettario per attività di controllo, vigilanza e gestione del contratto per l’anno </t>
    </r>
    <r>
      <rPr>
        <b/>
        <u/>
        <sz val="10"/>
        <color rgb="FFFF0000"/>
        <rFont val="Calibri"/>
        <family val="2"/>
        <scheme val="minor"/>
      </rPr>
      <t>2023</t>
    </r>
  </si>
  <si>
    <r>
      <t xml:space="preserve">Immobilizzazioni nette alla data del </t>
    </r>
    <r>
      <rPr>
        <sz val="10"/>
        <color rgb="FFFF0000"/>
        <rFont val="Calibri"/>
        <family val="2"/>
        <scheme val="minor"/>
      </rPr>
      <t xml:space="preserve">2023 </t>
    </r>
    <r>
      <rPr>
        <sz val="10"/>
        <rFont val="Calibri"/>
        <family val="2"/>
        <scheme val="minor"/>
      </rPr>
      <t>Di cui:</t>
    </r>
  </si>
  <si>
    <r>
      <t xml:space="preserve">Immobilizzazioni nette, al netto dei contributi pubblici capitalizzati e dei contributi privati relativi ai cespiti di località alla data del </t>
    </r>
    <r>
      <rPr>
        <sz val="10"/>
        <color rgb="FFFF0000"/>
        <rFont val="Calibri"/>
        <family val="2"/>
        <scheme val="minor"/>
      </rPr>
      <t xml:space="preserve">2023 </t>
    </r>
    <r>
      <rPr>
        <sz val="10"/>
        <rFont val="Calibri"/>
        <family val="2"/>
        <scheme val="minor"/>
      </rPr>
      <t>di cui:</t>
    </r>
  </si>
  <si>
    <r>
      <t xml:space="preserve">Immobilizzazioni nette alla data del </t>
    </r>
    <r>
      <rPr>
        <sz val="10"/>
        <color rgb="FFFF0000"/>
        <rFont val="Calibri"/>
        <family val="2"/>
        <scheme val="minor"/>
      </rPr>
      <t xml:space="preserve">2023 </t>
    </r>
    <r>
      <rPr>
        <sz val="10"/>
        <rFont val="Calibri"/>
        <family val="2"/>
        <scheme val="minor"/>
      </rPr>
      <t>di cui:</t>
    </r>
  </si>
  <si>
    <r>
      <t xml:space="preserve">Immobilizzazioni lorde alla data del </t>
    </r>
    <r>
      <rPr>
        <sz val="10"/>
        <color rgb="FFFF0000"/>
        <rFont val="Calibri"/>
        <family val="2"/>
        <scheme val="minor"/>
      </rPr>
      <t xml:space="preserve">2023 </t>
    </r>
    <r>
      <rPr>
        <sz val="10"/>
        <rFont val="Calibri"/>
        <family val="2"/>
        <scheme val="minor"/>
      </rPr>
      <t>di cui:</t>
    </r>
  </si>
  <si>
    <r>
      <t xml:space="preserve">Immobilizzazioni nette alla data del </t>
    </r>
    <r>
      <rPr>
        <sz val="10"/>
        <color rgb="FFFF0000"/>
        <rFont val="Calibri"/>
        <family val="2"/>
        <scheme val="minor"/>
      </rPr>
      <t>2023 Di cui:</t>
    </r>
  </si>
  <si>
    <r>
      <t xml:space="preserve">media volumi di gas distribuito nell’anno </t>
    </r>
    <r>
      <rPr>
        <sz val="10"/>
        <color rgb="FFFF0000"/>
        <rFont val="Calibri"/>
        <family val="2"/>
        <scheme val="minor"/>
      </rPr>
      <t>2023</t>
    </r>
  </si>
  <si>
    <t>punti di consegna n° anno 2024</t>
  </si>
  <si>
    <t>volumi di gas distribuiti  Smc anno 2024</t>
  </si>
  <si>
    <r>
      <t xml:space="preserve">Sulla base di quanto disciplinato dal DM. 12 novembre 2011 n. 226 con DM. 20 maggio 2015 si riportano le informazioni di cui all’articolo 9, comma 6 del regolamento sui criteri di gara, per ciascuno dei Comuni dell’ambito territoriale, quali i dati significativi dell’impianto di distribuzione del gas naturale sono riportati nelle sezioni sotto elencate, inclusa la eventuale identificazione della porzione di impianto di cui l’aggiudicataria acquisisce la proprietà.                                                                                                                                                                                                                              Si precisa che in base a quanto previsto al comma 7 dell'articolo 4 del predetto decreto ministeriale che recita " </t>
    </r>
    <r>
      <rPr>
        <b/>
        <i/>
        <sz val="11"/>
        <color theme="1"/>
        <rFont val="Calibri"/>
        <family val="2"/>
        <scheme val="minor"/>
      </rPr>
      <t>... omissis.  Fino alla data di utilizzo obbligatorio del formato unico il gestore uscente fornisce lo stato di consistenza in formato cartaceo, unitamente ad un foglio elettronico contenente i dati più  significativi  della  rete  e  degli  impianti  necessari  alla determinazione  del  valore  di  rimborso  e  alla  compilazione  delle informazioni dell’Allegato B al bando di gara  tipo di cui all’Allegato 2 del  presente  decreto,  secondo schede  tecniche  redatte  dall’Autorità, entro 90 giorni dall’entrata in vigore del presente decreto</t>
    </r>
    <r>
      <rPr>
        <sz val="11"/>
        <color theme="1"/>
        <rFont val="Calibri"/>
        <family val="2"/>
        <scheme val="minor"/>
      </rPr>
      <t>".                                                                                                                                                                                                                                                                                                                                                              Ciò non è avvenuto costrigendo pertanto a recuperare i dati all'interno dei documenti e trascriverli nel formato richiesto dall'autorità.                                                                                                                                                                                                                                                                                       Qui di seguito si riporta la legenda delle schede contenenti i sopracitati dati; nel caso di mancanza o non reperibilità degli stessi all'interno dei documenti forniti dal gestore viene indicato "n.d." (non disponibile).                                                                                                                                                                                                                                                                                                                         I dati fanno riferimento alla situazione alla data del 31.12.2023. In caso di devoluzione gratuita che maturi successivamente a tale data e comunque prima del passaggio degli impianti al nuovo gestore si dovrà procedere all'aggiornamento nella sezione "C" tali casi sono evidenziati con una nota in calce alla rabella.</t>
    </r>
  </si>
  <si>
    <t xml:space="preserve">DATI DI COMPETENZA  ANNO 2023 </t>
  </si>
  <si>
    <t xml:space="preserve">DATI DI COMPETENZA  ANNI 2023 E SUCCESSIVI </t>
  </si>
  <si>
    <t xml:space="preserve"> (per i tre anni precedenti la pubblicazione del bando di gara) suddivisi per le  categorie di uso della deliberazione dell’Autorità 17/07 per dati di competenza fino al 31.12.2023 ( Nota: I dati di competenza successiva al 1 gennaio 2023 sono forniti secondo le categorie di uso di cui alla deliberazione 229/2012/R/gas dell’Autorità e successive modifiche e integrazioni):</t>
  </si>
  <si>
    <t>(per i tre anni precedenti la pubblicazione del bando di gara) suddivisi per le categorie di uso della deliberazione dell’Autorità 17/07 per dati di competenza fino al 31.12.2023 (Nota: I dati di competenza successiva al 1 gennaio 2023 sono forniti secondo le categorie di uso di cui alla deliberazione 229/2012/R/gas e successive modifiche e integrazioni dell’Autorità.)</t>
  </si>
  <si>
    <r>
      <t xml:space="preserve">Immobilizzazioni lorde alla data del </t>
    </r>
    <r>
      <rPr>
        <sz val="10"/>
        <color rgb="FFFF0000"/>
        <rFont val="Calibri"/>
        <family val="2"/>
        <scheme val="minor"/>
      </rPr>
      <t>2023, di cui:</t>
    </r>
  </si>
  <si>
    <r>
      <t xml:space="preserve">Immobilizzazioni lorde alla data del </t>
    </r>
    <r>
      <rPr>
        <sz val="10"/>
        <color rgb="FFFF0000"/>
        <rFont val="Calibri"/>
        <family val="2"/>
        <scheme val="minor"/>
      </rPr>
      <t xml:space="preserve">2023, </t>
    </r>
    <r>
      <rPr>
        <sz val="10"/>
        <rFont val="Calibri"/>
        <family val="2"/>
        <scheme val="minor"/>
      </rPr>
      <t>di cui: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</si>
</sst>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6">
    <numFmt numFmtId="41" formatCode="_-* #,##0_-;\-* #,##0_-;_-* &quot;-&quot;_-;_-@_-"/>
    <numFmt numFmtId="44" formatCode="_-&quot;€&quot;\ * #,##0.00_-;\-&quot;€&quot;\ * #,##0.00_-;_-&quot;€&quot;\ * &quot;-&quot;??_-;_-@_-"/>
    <numFmt numFmtId="43" formatCode="_-* #,##0.00_-;\-* #,##0.00_-;_-* &quot;-&quot;??_-;_-@_-"/>
    <numFmt numFmtId="164" formatCode="_-* #,##0.00\ &quot;€&quot;_-;\-* #,##0.00\ &quot;€&quot;_-;_-* &quot;-&quot;??\ &quot;€&quot;_-;_-@_-"/>
    <numFmt numFmtId="165" formatCode="_-* #,##0_-;\-* #,##0_-;_-* &quot;-&quot;??_-;_-@_-"/>
    <numFmt numFmtId="166" formatCode="0.000"/>
    <numFmt numFmtId="167" formatCode="_-* #,##0.0_-;\-* #,##0.0_-;_-* &quot;-&quot;??_-;_-@_-"/>
    <numFmt numFmtId="168" formatCode="#,##0.00\ &quot;€&quot;"/>
    <numFmt numFmtId="169" formatCode="#,##0\ &quot;€&quot;"/>
    <numFmt numFmtId="170" formatCode="#,##0_ ;[Red]\-#,##0\ "/>
    <numFmt numFmtId="171" formatCode="_-[$€-2]\ * #,##0.00_-;\-[$€-2]\ * #,##0.00_-;_-[$€-2]\ * &quot;-&quot;??_-"/>
    <numFmt numFmtId="172" formatCode="_(&quot;$&quot;* #,##0_);_(&quot;$&quot;* \(#,##0\);_(&quot;$&quot;* &quot;-&quot;_);_(@_)"/>
    <numFmt numFmtId="173" formatCode="0.0%"/>
    <numFmt numFmtId="174" formatCode="#,##0.0000"/>
    <numFmt numFmtId="175" formatCode="&quot;$&quot;#,##0;\(&quot;$&quot;#,##0\)"/>
    <numFmt numFmtId="176" formatCode="&quot;$&quot;#,##0.0_);\(&quot;$&quot;#,##0.0\)"/>
    <numFmt numFmtId="177" formatCode="&quot;$&quot;#,##0.00_);\(&quot;$&quot;#,##0.00\)"/>
    <numFmt numFmtId="178" formatCode="&quot;$&quot;#,##0.000_);\(&quot;$&quot;#,##0.000\)"/>
    <numFmt numFmtId="179" formatCode="###0;\-###0"/>
    <numFmt numFmtId="180" formatCode="#,##0.0\ ;\(#,##0.0\)"/>
    <numFmt numFmtId="181" formatCode="##0.00000"/>
    <numFmt numFmtId="182" formatCode="dd\ mmm\ yyyy"/>
    <numFmt numFmtId="183" formatCode="#,##0.0;\-#,##0.0"/>
    <numFmt numFmtId="184" formatCode="0.000000000000000"/>
    <numFmt numFmtId="185" formatCode="_-* #,##0.000\ _P_t_s_-;\-* #,##0.000\ _P_t_s_-;_-* &quot;-&quot;??\ _P_t_s_-;_-@_-"/>
    <numFmt numFmtId="186" formatCode="@&quot; ($)&quot;"/>
    <numFmt numFmtId="187" formatCode="_-* #,##0\ _P_t_s_-;[Red]\-* #,##0\ _P_t_s_-;_-* &quot;-&quot;\ _P_t_s_-;_-@_-"/>
    <numFmt numFmtId="188" formatCode="@&quot; (%)&quot;"/>
    <numFmt numFmtId="189" formatCode="#,##0.0\);\(#,##0.0\)"/>
    <numFmt numFmtId="190" formatCode="@&quot; (£)&quot;"/>
    <numFmt numFmtId="191" formatCode="#,##0.0000_);\(#,##0.0000\)"/>
    <numFmt numFmtId="192" formatCode="@&quot; (¥)&quot;"/>
    <numFmt numFmtId="193" formatCode="#,##0.000000;[Red]\-#,##0.000000"/>
    <numFmt numFmtId="194" formatCode="@&quot; (€)&quot;"/>
    <numFmt numFmtId="195" formatCode="#,##0;[Red]\(#,##0\)"/>
    <numFmt numFmtId="196" formatCode="@&quot; (x)&quot;"/>
    <numFmt numFmtId="197" formatCode="0.0_)\%;\(0.0\)\%;0.0_)\%;@_)_%"/>
    <numFmt numFmtId="198" formatCode="#,##0.0_)_%;\(#,##0.0\)_%;0.0_)_%;@_)_%"/>
    <numFmt numFmtId="199" formatCode="0&quot;**&quot;"/>
    <numFmt numFmtId="200" formatCode="#,##0.0_x;\(#,##0.0\)_x;0.0_x;@_x"/>
    <numFmt numFmtId="201" formatCode="&quot;Pte&quot;\ 0"/>
    <numFmt numFmtId="202" formatCode="#,##0.0_x_x;\(#,##0.0\)_x_x;0.0_x_x;@_x_x"/>
    <numFmt numFmtId="203" formatCode="&quot;£&quot;\ 0.0"/>
    <numFmt numFmtId="204" formatCode="#,##0.0_x_x_x;\(#,##0.0\)_x_x_x;0.0_x_x_x;@_x_x_x"/>
    <numFmt numFmtId="205" formatCode="#,##0\ &quot;Esc.&quot;;\-#,##0\ &quot;Esc.&quot;"/>
    <numFmt numFmtId="206" formatCode="#,##0.0_x_x_x_x;\(#,##0.0\)_x_x_x_x;0.0_x_x_x_x;@_x_x_x_x"/>
    <numFmt numFmtId="207" formatCode="#,##0.00_x;\(#,##0.00\)_x;0.00_x;@_x"/>
    <numFmt numFmtId="208" formatCode="#,##0.0000\ ;\(##,#00,000,000,000,000,000,000,000,000,000,000,000,000,000,000,000,000,000,000,000,000,000,000,000,000,000,000,000,000,000,000,000,000,000,000,000,000,000,000,000,000,000,000,000\)"/>
    <numFmt numFmtId="209" formatCode="#,##0.00_x_x;\(#,##0.00\)_x_x;0_x_x;@_x_x"/>
    <numFmt numFmtId="210" formatCode="###0_)"/>
    <numFmt numFmtId="211" formatCode="#,##0.00_x_x_x;\(#,##0.00\)_x_x_x;0.00_x_x_x;@_x_x_x"/>
    <numFmt numFmtId="212" formatCode="0.00_);\(0.00\);0.00"/>
    <numFmt numFmtId="213" formatCode="#,##0.00_x_x_x_x;\(#,##0.00\)_x_x_x_x;0.00_x_x_x_x;@_x_x_x_x"/>
    <numFmt numFmtId="214" formatCode="0.00_);\(0.00\);0.00_)"/>
    <numFmt numFmtId="215" formatCode="#,##0_x;\(#,##0\)_x;0_x;@_x"/>
    <numFmt numFmtId="216" formatCode="0.00\%;\-0.00\%;0.00\%"/>
    <numFmt numFmtId="217" formatCode="#,##0_x_x;\(#,##0\)_x_x;0_x_x;@_x_x"/>
    <numFmt numFmtId="218" formatCode="0.00\x;\-0.00\x;0.00\x"/>
    <numFmt numFmtId="219" formatCode="#,##0_x_x_x;\(#,##0\)_x_x_x;0_x_x_x;@_x_x_x"/>
    <numFmt numFmtId="220" formatCode="#,##0_x_x_x_x;\(#,##0\)_x_x_x_x;0_x_x_x_x;@_x_x_x_x"/>
    <numFmt numFmtId="221" formatCode="#,##0.0_)_x;\(#,##0.0\)_x"/>
    <numFmt numFmtId="222" formatCode="#,##0.0_);\(#,##0.0\);#,##0.0_);@_)"/>
    <numFmt numFmtId="223" formatCode="#,##0.0_);\(#,##0.0\)"/>
    <numFmt numFmtId="224" formatCode="#,##0.00\ ;\(#,##0.00\)\ ;\ "/>
    <numFmt numFmtId="225" formatCode="&quot;£&quot;_(#,##0.00_);&quot;£&quot;\(#,##0.00\);&quot;£&quot;_(0.00_);@_)"/>
    <numFmt numFmtId="226" formatCode="&quot;$&quot;_(#,##0.00_);&quot;$&quot;\(#,##0.00\);&quot;$&quot;_(0.00_);@_)"/>
    <numFmt numFmtId="227" formatCode="_(* \$_(#,##0_);_(* \$\(#,##0\);_(* \$_(#,##0_)"/>
    <numFmt numFmtId="228" formatCode="&quot;€&quot;_(#,##0.00_);&quot;€&quot;\(#,##0.00\)"/>
    <numFmt numFmtId="229" formatCode="&quot;€&quot;_(#,##0.00_);&quot;€&quot;\(#,##0.00\);&quot;€&quot;_(0.00_);@_)"/>
    <numFmt numFmtId="230" formatCode="&quot;L.&quot;_(#,##0.00_);&quot;L.&quot;\(#,##0.00\);&quot;L.&quot;_(0.00_);@_)"/>
    <numFmt numFmtId="231" formatCode="&quot;£&quot;_(#,##0.00_);&quot;£&quot;\(#,##0.00\)"/>
    <numFmt numFmtId="232" formatCode="&quot;$&quot;_(#,##0.00_);&quot;$&quot;\(#,##0.00\)"/>
    <numFmt numFmtId="233" formatCode="#,##0_ ;\-#,##0\ "/>
    <numFmt numFmtId="234" formatCode="_-* #,##0.00\ _D_M_-;\-* #,##0.00\ _D_M_-;_-* &quot;-&quot;??\ _D_M_-;_-@_-"/>
    <numFmt numFmtId="235" formatCode="0.000%"/>
    <numFmt numFmtId="236" formatCode="&quot;DM&quot;_(#,##0.00_);&quot;DM&quot;\(#,##0.00\);&quot;DM&quot;_(0.00_);@_)"/>
    <numFmt numFmtId="237" formatCode="#,##0.00_);\(#,##0.00\);0.00_);@_)"/>
    <numFmt numFmtId="238" formatCode="_(* #,##0_);_(* \(#,##0\);_(* #,##0_)"/>
    <numFmt numFmtId="239" formatCode="#,##0.00_ ;[Red]\-#,##0.00;\-"/>
    <numFmt numFmtId="240" formatCode=";;;"/>
    <numFmt numFmtId="241" formatCode="#,##0.000_);\(#,##0.000\)"/>
    <numFmt numFmtId="242" formatCode="#,##0.000;\-#,##0.000"/>
    <numFmt numFmtId="243" formatCode="#,##0.000;\(#,##0.000\)"/>
    <numFmt numFmtId="244" formatCode="\€_(#,##0.00_);\€\(#,##0.00\);\€_(0.00_);@_)"/>
    <numFmt numFmtId="245" formatCode="0_)"/>
    <numFmt numFmtId="246" formatCode="#,##0_);\(#,##0\);\-_)"/>
    <numFmt numFmtId="247" formatCode="#,##0_)\x;\(#,##0\)\x;0_)\x;@_)_x"/>
    <numFmt numFmtId="248" formatCode="_(* #,##0.0_)\x;_(* \(#,##0.0\)\x"/>
    <numFmt numFmtId="249" formatCode="#,##0.0_)\x;\(#,##0.0\)\x"/>
    <numFmt numFmtId="250" formatCode="0.000000000"/>
    <numFmt numFmtId="251" formatCode="_-* #,##0\ _p_t_a_-;\-* #,##0\ _p_t_a_-;_-* &quot;-&quot;\ _p_t_a_-;_-@_-"/>
    <numFmt numFmtId="252" formatCode="0%;\(0%\)"/>
    <numFmt numFmtId="253" formatCode="0;\(0\)"/>
    <numFmt numFmtId="254" formatCode="General_)"/>
    <numFmt numFmtId="255" formatCode="[&gt;=1000000]#,###,,&quot; m&quot;;[&gt;=1000]#,###,&quot; k&quot;;#,##0"/>
    <numFmt numFmtId="256" formatCode="#,##0_)_x;\(#,##0\)_x;0_)_x;@_)_x"/>
    <numFmt numFmtId="257" formatCode="_(* #,##0.0_)_x;_(* \(#,##0.0\)_x"/>
    <numFmt numFmtId="258" formatCode="_-* #,##0.00\ _p_t_a_-;\-* #,##0.00\ _p_t_a_-;_-* &quot;-&quot;??\ _p_t_a_-;_-@_-"/>
    <numFmt numFmtId="259" formatCode="#,##0.0\x"/>
    <numFmt numFmtId="260" formatCode="#,##0\ ;\(#,##0\)"/>
    <numFmt numFmtId="261" formatCode="&quot;$&quot;#,##0.00_);[Red]\(&quot;$&quot;#,##0.00\)"/>
    <numFmt numFmtId="262" formatCode="[&gt;=1000000000]_(\* #,###,,,&quot; b&quot;_);[&gt;=1000000]_(\* #,###,,&quot; m&quot;_);_(\* #,##0,&quot; k&quot;_)"/>
    <numFmt numFmtId="263" formatCode="0.0_)\%;\(0.0\)\%"/>
    <numFmt numFmtId="264" formatCode="#,##0.0_)_%;\(#,##0.0\)_%"/>
    <numFmt numFmtId="265" formatCode="\£\ #,##0_);[Red]\(\£\ #,##0\)"/>
    <numFmt numFmtId="266" formatCode="\¥\ #,##0_);[Red]\(\¥\ #,##0\)"/>
    <numFmt numFmtId="267" formatCode="0.00\x"/>
    <numFmt numFmtId="268" formatCode="0.0\x"/>
    <numFmt numFmtId="269" formatCode="0&quot;A&quot;"/>
    <numFmt numFmtId="270" formatCode="#,##0_);\(#,##0\);\-_);"/>
    <numFmt numFmtId="271" formatCode="#,##0.0_x\);\(#,##0.0\)_x;#,##0.0_x\);@_x\)"/>
    <numFmt numFmtId="272" formatCode="#,##0.000000_);[Blue]\(#,##0.000000\)"/>
    <numFmt numFmtId="273" formatCode="\•\ \ @"/>
    <numFmt numFmtId="274" formatCode="0.0"/>
    <numFmt numFmtId="275" formatCode="0.0\p;\(0.0\)\p"/>
    <numFmt numFmtId="276" formatCode="#,##0_%_);\(#,##0\)_%;#,##0_%_);@_%_)"/>
    <numFmt numFmtId="277" formatCode="#,##0_%_);\(#,##0\)_%;**;@_%_)"/>
    <numFmt numFmtId="278" formatCode="#,##0.00_%_);\(#,##0.00\)_%;#,##0.00_%_);@_%_)"/>
    <numFmt numFmtId="279" formatCode="&quot;$&quot;#,##0_);\(&quot;$&quot;#,##0\)"/>
    <numFmt numFmtId="280" formatCode="#,##0.00_);\(#,##0.00\);\-_)"/>
    <numFmt numFmtId="281" formatCode="&quot;$&quot;#,##0_%_);\(&quot;$&quot;#,##0\)_%;&quot;$&quot;#,##0_%_);@_%_)"/>
    <numFmt numFmtId="282" formatCode="&quot;$&quot;#,##0.00_%_);\(&quot;$&quot;#,##0.00\)_%;&quot;$&quot;#,##0.00_%_);@_%_)"/>
    <numFmt numFmtId="283" formatCode="_-&quot;L.&quot;\ * #,##0.00_-;\-&quot;L.&quot;\ * #,##0.00_-;_-&quot;L.&quot;\ * &quot;-&quot;??_-;_-@_-"/>
    <numFmt numFmtId="284" formatCode="\1\9\9\6\-\10.0\-##"/>
    <numFmt numFmtId="285" formatCode="\ \ _•\–\ \ \ \ @"/>
    <numFmt numFmtId="286" formatCode="m\o\n\th\ d\,\ yyyy"/>
    <numFmt numFmtId="287" formatCode="m/d/yy_%_)"/>
    <numFmt numFmtId="288" formatCode="#,##0.0_);[Blue]\(#,##0.0\)"/>
    <numFmt numFmtId="289" formatCode="#,##0.0000000000000000000000000000;\(#,##0.0000000000000000000000000000\)"/>
    <numFmt numFmtId="290" formatCode="[Blue]\+_ #,##0_);[Magenta]\(#,##0\);\-_)"/>
    <numFmt numFmtId="291" formatCode="_-* #,##0\ _F_-;\-* #,##0\ _F_-;_-* &quot;-&quot;\ _F_-;_-@_-"/>
    <numFmt numFmtId="292" formatCode="&quot;£&quot;#,##0.0\ \ \ ;\(&quot;£&quot;#,##0.0\)\ \ "/>
    <numFmt numFmtId="293" formatCode="0_%_);\(0\)_%;0_%_);@_%_)"/>
    <numFmt numFmtId="294" formatCode="0&quot;E&quot;"/>
    <numFmt numFmtId="295" formatCode="#.00"/>
    <numFmt numFmtId="296" formatCode="0.0\%_);\(0.0\%\);0.0\%_);@_%_)"/>
    <numFmt numFmtId="297" formatCode="#."/>
    <numFmt numFmtId="298" formatCode="_-* #,##0.00_-;_-* #,##0.00\-;_-* &quot;-&quot;??_-;_-@_-"/>
    <numFmt numFmtId="299" formatCode="#,##0.0"/>
    <numFmt numFmtId="300" formatCode="#,##0;\(#,##0\)"/>
    <numFmt numFmtId="301" formatCode="#,##0_)&quot;m&quot;;\(#,##0\)&quot;m&quot;;\-_)&quot;m&quot;"/>
    <numFmt numFmtId="302" formatCode="_-* #.##0.0_-;\-* #.##0.0_-;_-* &quot;-&quot;_-;_-@_-"/>
    <numFmt numFmtId="303" formatCode="_-* #.##0._-;\-* #.##0._-;_-* &quot;-&quot;_-;_-@_-"/>
    <numFmt numFmtId="304" formatCode="#,##0.0_);[Red]\(#,##0.0\)"/>
    <numFmt numFmtId="305" formatCode="0.00_ ;[Red]\-0.00\ "/>
    <numFmt numFmtId="306" formatCode="hh:mm\ AM/PM_)"/>
    <numFmt numFmtId="307" formatCode="_-* #,##0.000_-;\-* #,##0.000_-;_-* &quot;-&quot;_-;_-@_-"/>
    <numFmt numFmtId="308" formatCode="0.000E+00"/>
    <numFmt numFmtId="309" formatCode="&quot;$&quot;#,##0;[Red]\-&quot;$&quot;#,##0"/>
    <numFmt numFmtId="310" formatCode="&quot;₩&quot;#,##0.00;[Red]&quot;₩&quot;\-#,##0.00"/>
    <numFmt numFmtId="311" formatCode="0.000_ ;[Red]\-0.000\ "/>
    <numFmt numFmtId="312" formatCode="mm/dd/yy_)"/>
    <numFmt numFmtId="313" formatCode="0.0000E+00"/>
    <numFmt numFmtId="314" formatCode="_-* #,##0.0000_-;\-* #,##0.0000_-;_-* &quot;-&quot;_-;_-@_-"/>
    <numFmt numFmtId="315" formatCode="#,##0.00000000000000000000000000;\(#,##0.00000000000000000000000000\)"/>
    <numFmt numFmtId="316" formatCode="mmm\-yyyy"/>
    <numFmt numFmtId="317" formatCode="0.0\x;\(0.0\)\x"/>
    <numFmt numFmtId="318" formatCode="#,##0.00\x_);\(#,##0.00\x\);\-_)"/>
    <numFmt numFmtId="319" formatCode="_-* #,##0\x_-;* \(#,##0\x\);_-* &quot;na&quot;_-;_-@_-"/>
    <numFmt numFmtId="320" formatCode="0.00_)"/>
    <numFmt numFmtId="321" formatCode="???.000"/>
    <numFmt numFmtId="322" formatCode="#,##0_)&quot;p&quot;;\(#,##0\)&quot;p&quot;;\-_)&quot;p&quot;"/>
    <numFmt numFmtId="323" formatCode="#,##0.0000000_);[Blue]\(#,##0.0000000\)"/>
    <numFmt numFmtId="324" formatCode="0.0000000%"/>
    <numFmt numFmtId="325" formatCode="#,##0.000000000000000000000000000;\(#,##0.000000000000000000000000000\)"/>
    <numFmt numFmtId="326" formatCode="#,##0.0000000000000000000000000;\(#,##0.0000000000000000000000000\)"/>
    <numFmt numFmtId="327" formatCode="#,##0.00%_);\(#,##0.00%\);\-_)"/>
    <numFmt numFmtId="328" formatCode="_(* #,##0.0_);_(* \(#,##0.0\);_(* &quot;-&quot;??_);_(@_)"/>
    <numFmt numFmtId="329" formatCode="#,##0.0;\(#,##0.0\)"/>
    <numFmt numFmtId="330" formatCode="0.0%;\(0.0\)%"/>
    <numFmt numFmtId="331" formatCode="0.00\ "/>
    <numFmt numFmtId="332" formatCode="&quot;L.&quot;\ #,##0;[Red]\-&quot;L.&quot;\ #,##0"/>
    <numFmt numFmtId="333" formatCode="_-&quot;L.&quot;\ * #,##0_-;\-&quot;L.&quot;\ * #,##0_-;_-&quot;L.&quot;\ * &quot;-&quot;_-;_-@_-"/>
    <numFmt numFmtId="334" formatCode="0\ \ ;\(0\)\ \ \ "/>
    <numFmt numFmtId="335" formatCode="#,##0;&quot;△&quot;#,##0"/>
    <numFmt numFmtId="336" formatCode="_ * #,##0.00000_ ;_ * \-#,##0.00000_ ;_ * &quot;-&quot;_ ;_ @_ "/>
  </numFmts>
  <fonts count="219">
    <font>
      <sz val="11"/>
      <color theme="1"/>
      <name val="Calibri"/>
      <family val="2"/>
      <scheme val="minor"/>
    </font>
    <font>
      <sz val="10"/>
      <color theme="1"/>
      <name val="Calibri"/>
      <family val="2"/>
      <scheme val="minor"/>
    </font>
    <font>
      <sz val="11"/>
      <color theme="1"/>
      <name val="Calibri"/>
      <family val="2"/>
      <scheme val="minor"/>
    </font>
    <font>
      <b/>
      <sz val="11"/>
      <color rgb="FFFA7D00"/>
      <name val="Calibri"/>
      <family val="2"/>
      <scheme val="minor"/>
    </font>
    <font>
      <sz val="11"/>
      <color theme="0"/>
      <name val="Calibri"/>
      <family val="2"/>
      <scheme val="minor"/>
    </font>
    <font>
      <sz val="10"/>
      <color rgb="FFFF0000"/>
      <name val="Calibri"/>
      <family val="2"/>
      <scheme val="minor"/>
    </font>
    <font>
      <b/>
      <u/>
      <sz val="10"/>
      <color rgb="FFFF0000"/>
      <name val="Calibri"/>
      <family val="2"/>
      <scheme val="minor"/>
    </font>
    <font>
      <sz val="9"/>
      <color theme="1"/>
      <name val="Calibri"/>
      <family val="2"/>
      <scheme val="minor"/>
    </font>
    <font>
      <sz val="8"/>
      <color theme="1"/>
      <name val="Calibri"/>
      <family val="2"/>
      <scheme val="minor"/>
    </font>
    <font>
      <sz val="14"/>
      <color theme="0"/>
      <name val="Calibri"/>
      <family val="2"/>
      <scheme val="minor"/>
    </font>
    <font>
      <sz val="9"/>
      <color theme="1"/>
      <name val="Arial"/>
      <family val="2"/>
    </font>
    <font>
      <b/>
      <i/>
      <sz val="11"/>
      <color theme="1"/>
      <name val="Calibri"/>
      <family val="2"/>
      <scheme val="minor"/>
    </font>
    <font>
      <b/>
      <u/>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sz val="9"/>
      <color indexed="81"/>
      <name val="Tahoma"/>
      <family val="2"/>
    </font>
    <font>
      <b/>
      <sz val="9"/>
      <color indexed="81"/>
      <name val="Tahoma"/>
      <family val="2"/>
    </font>
    <font>
      <b/>
      <sz val="10"/>
      <color theme="1"/>
      <name val="Calibri"/>
      <family val="2"/>
      <scheme val="minor"/>
    </font>
    <font>
      <sz val="8"/>
      <color rgb="FFFF0000"/>
      <name val="Calibri"/>
      <family val="2"/>
      <scheme val="minor"/>
    </font>
    <font>
      <b/>
      <sz val="8"/>
      <color theme="1"/>
      <name val="Calibri"/>
      <family val="2"/>
      <scheme val="minor"/>
    </font>
    <font>
      <sz val="11"/>
      <name val="Calibri"/>
      <family val="2"/>
      <scheme val="minor"/>
    </font>
    <font>
      <b/>
      <sz val="11"/>
      <name val="Calibri"/>
      <family val="2"/>
      <scheme val="minor"/>
    </font>
    <font>
      <sz val="10"/>
      <name val="Calibri"/>
      <family val="2"/>
      <scheme val="minor"/>
    </font>
    <font>
      <b/>
      <sz val="10"/>
      <name val="Calibri"/>
      <family val="2"/>
      <scheme val="minor"/>
    </font>
    <font>
      <b/>
      <sz val="10"/>
      <color rgb="FF000000"/>
      <name val="Calibri"/>
      <family val="2"/>
    </font>
    <font>
      <b/>
      <sz val="10"/>
      <color theme="1"/>
      <name val="Calibri"/>
      <family val="2"/>
    </font>
    <font>
      <sz val="12"/>
      <color theme="1"/>
      <name val="Calibri"/>
      <family val="2"/>
      <scheme val="minor"/>
    </font>
    <font>
      <sz val="11"/>
      <color indexed="8"/>
      <name val="Calibri"/>
      <family val="2"/>
      <scheme val="minor"/>
    </font>
    <font>
      <b/>
      <sz val="11"/>
      <color rgb="FF000000"/>
      <name val="Calibri"/>
      <family val="2"/>
      <scheme val="minor"/>
    </font>
    <font>
      <sz val="11"/>
      <color theme="1"/>
      <name val="Calibri"/>
      <family val="2"/>
    </font>
    <font>
      <sz val="10"/>
      <name val="Arial"/>
      <family val="2"/>
    </font>
    <font>
      <sz val="8"/>
      <color theme="1"/>
      <name val="Arial"/>
      <family val="2"/>
    </font>
    <font>
      <sz val="10"/>
      <name val="Arial"/>
      <family val="2"/>
    </font>
    <font>
      <b/>
      <sz val="8"/>
      <name val="Arial"/>
      <family val="2"/>
    </font>
    <font>
      <sz val="8"/>
      <name val="Arial"/>
      <family val="2"/>
    </font>
    <font>
      <sz val="8"/>
      <color indexed="8"/>
      <name val="Arial"/>
      <family val="2"/>
    </font>
    <font>
      <b/>
      <sz val="10"/>
      <name val="Helv"/>
    </font>
    <font>
      <b/>
      <sz val="8"/>
      <name val="Helv"/>
    </font>
    <font>
      <sz val="10"/>
      <color indexed="8"/>
      <name val="Arial"/>
      <family val="2"/>
    </font>
    <font>
      <sz val="11"/>
      <color indexed="8"/>
      <name val="Calibri"/>
      <family val="2"/>
    </font>
    <font>
      <i/>
      <sz val="10"/>
      <name val="Arial"/>
      <family val="2"/>
    </font>
    <font>
      <b/>
      <sz val="10"/>
      <name val="Arial"/>
      <family val="2"/>
    </font>
    <font>
      <b/>
      <sz val="9"/>
      <name val="Arial"/>
      <family val="2"/>
    </font>
    <font>
      <sz val="10"/>
      <name val="MS Sans Serif"/>
      <family val="2"/>
    </font>
    <font>
      <u/>
      <sz val="6"/>
      <color indexed="8"/>
      <name val="MS Sans Serif"/>
      <family val="2"/>
    </font>
    <font>
      <sz val="9"/>
      <name val="Arial"/>
      <family val="2"/>
    </font>
    <font>
      <sz val="9"/>
      <name val="Times New Roman"/>
      <family val="1"/>
    </font>
    <font>
      <sz val="8"/>
      <name val="Times"/>
      <family val="1"/>
    </font>
    <font>
      <sz val="9"/>
      <name val="Helv"/>
    </font>
    <font>
      <sz val="12"/>
      <name val="바탕체"/>
      <family val="1"/>
      <charset val="129"/>
    </font>
    <font>
      <sz val="12"/>
      <name val="Arial"/>
      <family val="2"/>
    </font>
    <font>
      <b/>
      <sz val="10"/>
      <color indexed="9"/>
      <name val="Arial"/>
      <family val="2"/>
    </font>
    <font>
      <b/>
      <i/>
      <sz val="10"/>
      <name val="Arial"/>
      <family val="2"/>
    </font>
    <font>
      <b/>
      <i/>
      <sz val="9"/>
      <name val="Arial"/>
      <family val="2"/>
    </font>
    <font>
      <sz val="11"/>
      <name val="Arial"/>
      <family val="2"/>
    </font>
    <font>
      <b/>
      <sz val="22"/>
      <color indexed="18"/>
      <name val="Arial"/>
      <family val="2"/>
    </font>
    <font>
      <sz val="8"/>
      <name val="Palatino"/>
      <family val="1"/>
    </font>
    <font>
      <sz val="10"/>
      <name val="Courier"/>
      <family val="3"/>
    </font>
    <font>
      <sz val="12"/>
      <name val="Times New Roman"/>
      <family val="1"/>
    </font>
    <font>
      <b/>
      <sz val="14"/>
      <color indexed="18"/>
      <name val="Arial"/>
      <family val="2"/>
    </font>
    <font>
      <sz val="9"/>
      <color indexed="8"/>
      <name val="Arial"/>
      <family val="2"/>
    </font>
    <font>
      <b/>
      <sz val="10"/>
      <color indexed="18"/>
      <name val="Arial"/>
      <family val="2"/>
    </font>
    <font>
      <b/>
      <sz val="10"/>
      <color indexed="62"/>
      <name val="Arial"/>
      <family val="2"/>
    </font>
    <font>
      <b/>
      <u val="singleAccounting"/>
      <sz val="10"/>
      <color indexed="18"/>
      <name val="Arial"/>
      <family val="2"/>
    </font>
    <font>
      <b/>
      <u val="singleAccounting"/>
      <sz val="10"/>
      <color indexed="62"/>
      <name val="Arial"/>
      <family val="2"/>
    </font>
    <font>
      <sz val="6"/>
      <name val="MS Sans Serif"/>
      <family val="2"/>
    </font>
    <font>
      <sz val="8"/>
      <name val="Tms Rmn"/>
    </font>
    <font>
      <sz val="9"/>
      <name val="Courier"/>
      <family val="3"/>
    </font>
    <font>
      <u/>
      <sz val="6"/>
      <name val="MS Sans Serif"/>
      <family val="2"/>
    </font>
    <font>
      <sz val="11"/>
      <color indexed="8"/>
      <name val="맑은 고딕"/>
      <family val="3"/>
      <charset val="129"/>
    </font>
    <font>
      <sz val="11"/>
      <color indexed="9"/>
      <name val="Calibri"/>
      <family val="2"/>
    </font>
    <font>
      <sz val="11"/>
      <color indexed="9"/>
      <name val="맑은 고딕"/>
      <family val="3"/>
      <charset val="129"/>
    </font>
    <font>
      <sz val="11"/>
      <name val="돋움"/>
      <family val="3"/>
      <charset val="129"/>
    </font>
    <font>
      <b/>
      <sz val="14"/>
      <name val="Garamond"/>
      <family val="1"/>
    </font>
    <font>
      <sz val="8"/>
      <name val="Times New Roman"/>
      <family val="1"/>
    </font>
    <font>
      <sz val="8"/>
      <color indexed="13"/>
      <name val="Arial"/>
      <family val="2"/>
    </font>
    <font>
      <b/>
      <sz val="8"/>
      <color indexed="9"/>
      <name val="Arial"/>
      <family val="2"/>
    </font>
    <font>
      <sz val="10"/>
      <color indexed="9"/>
      <name val="MS Sans Serif"/>
      <family val="2"/>
    </font>
    <font>
      <sz val="6"/>
      <color indexed="9"/>
      <name val="MS Serif"/>
      <family val="1"/>
    </font>
    <font>
      <sz val="8"/>
      <color indexed="12"/>
      <name val="Tms Rmn"/>
    </font>
    <font>
      <sz val="10"/>
      <color indexed="12"/>
      <name val="MS Sans Serif"/>
      <family val="2"/>
    </font>
    <font>
      <sz val="6"/>
      <color indexed="12"/>
      <name val="MS Sans Serif"/>
      <family val="2"/>
    </font>
    <font>
      <u/>
      <sz val="6"/>
      <color indexed="12"/>
      <name val="MS Sans Serif"/>
      <family val="2"/>
    </font>
    <font>
      <sz val="10"/>
      <name val="Book Antiqua"/>
      <family val="1"/>
    </font>
    <font>
      <b/>
      <sz val="12"/>
      <name val="Times New Roman"/>
      <family val="1"/>
    </font>
    <font>
      <b/>
      <sz val="14"/>
      <color indexed="50"/>
      <name val="Arial"/>
      <family val="2"/>
    </font>
    <font>
      <sz val="6"/>
      <name val="Arial"/>
      <family val="2"/>
    </font>
    <font>
      <b/>
      <sz val="8.5"/>
      <name val="Arial"/>
      <family val="2"/>
    </font>
    <font>
      <b/>
      <sz val="7"/>
      <color indexed="9"/>
      <name val="Arial"/>
      <family val="2"/>
    </font>
    <font>
      <b/>
      <sz val="7"/>
      <name val="Arial"/>
      <family val="2"/>
    </font>
    <font>
      <sz val="7"/>
      <name val="Arial"/>
      <family val="2"/>
    </font>
    <font>
      <sz val="7"/>
      <color indexed="8"/>
      <name val="Arial"/>
      <family val="2"/>
    </font>
    <font>
      <sz val="6.5"/>
      <name val="Arial"/>
      <family val="2"/>
    </font>
    <font>
      <sz val="10"/>
      <name val="Helv"/>
    </font>
    <font>
      <b/>
      <sz val="11"/>
      <color indexed="52"/>
      <name val="Calibri"/>
      <family val="2"/>
    </font>
    <font>
      <b/>
      <sz val="9"/>
      <color indexed="12"/>
      <name val="Tahoma"/>
      <family val="2"/>
    </font>
    <font>
      <b/>
      <sz val="10"/>
      <name val="Helv"/>
      <family val="2"/>
    </font>
    <font>
      <sz val="11"/>
      <color indexed="52"/>
      <name val="Calibri"/>
      <family val="2"/>
    </font>
    <font>
      <b/>
      <sz val="11"/>
      <color indexed="9"/>
      <name val="Calibri"/>
      <family val="2"/>
    </font>
    <font>
      <sz val="7"/>
      <color indexed="10"/>
      <name val="Helvetica"/>
      <family val="2"/>
    </font>
    <font>
      <b/>
      <i/>
      <sz val="8"/>
      <name val="Arial"/>
      <family val="2"/>
    </font>
    <font>
      <u/>
      <sz val="11"/>
      <color indexed="12"/>
      <name val="Calibri"/>
      <family val="2"/>
    </font>
    <font>
      <u/>
      <sz val="11"/>
      <color theme="10"/>
      <name val="Calibri"/>
      <family val="2"/>
    </font>
    <font>
      <sz val="8"/>
      <color indexed="12"/>
      <name val="Helv"/>
    </font>
    <font>
      <i/>
      <sz val="9"/>
      <name val="MS Sans Serif"/>
      <family val="2"/>
    </font>
    <font>
      <i/>
      <sz val="10"/>
      <name val="Geneva"/>
      <family val="2"/>
    </font>
    <font>
      <sz val="11"/>
      <name val="Times New Roman"/>
      <family val="1"/>
    </font>
    <font>
      <sz val="1"/>
      <color indexed="8"/>
      <name val="Courier"/>
      <family val="3"/>
    </font>
    <font>
      <i/>
      <sz val="11"/>
      <name val="Garamond"/>
      <family val="1"/>
    </font>
    <font>
      <sz val="10"/>
      <name val="Garamond"/>
      <family val="1"/>
    </font>
    <font>
      <sz val="8"/>
      <name val="Helv"/>
    </font>
    <font>
      <sz val="14"/>
      <color indexed="32"/>
      <name val="Times New Roman"/>
      <family val="1"/>
    </font>
    <font>
      <sz val="10"/>
      <name val="Helv"/>
      <family val="2"/>
    </font>
    <font>
      <u/>
      <sz val="7.5"/>
      <color indexed="36"/>
      <name val="Arial"/>
      <family val="2"/>
    </font>
    <font>
      <sz val="7"/>
      <name val="Palatino"/>
      <family val="1"/>
    </font>
    <font>
      <sz val="6"/>
      <color indexed="16"/>
      <name val="Palatino"/>
      <family val="1"/>
    </font>
    <font>
      <b/>
      <sz val="12"/>
      <name val="Arial"/>
      <family val="2"/>
    </font>
    <font>
      <sz val="18"/>
      <name val="Helvetica-Black"/>
    </font>
    <font>
      <i/>
      <sz val="14"/>
      <name val="Palatino"/>
      <family val="1"/>
    </font>
    <font>
      <b/>
      <sz val="1"/>
      <color indexed="8"/>
      <name val="Courier"/>
      <family val="3"/>
    </font>
    <font>
      <sz val="14"/>
      <name val="Arial"/>
      <family val="2"/>
    </font>
    <font>
      <sz val="8"/>
      <color indexed="12"/>
      <name val="Times New Roman"/>
      <family val="1"/>
    </font>
    <font>
      <sz val="11"/>
      <color indexed="62"/>
      <name val="Calibri"/>
      <family val="2"/>
    </font>
    <font>
      <sz val="12"/>
      <name val="Helv"/>
      <family val="2"/>
    </font>
    <font>
      <sz val="10"/>
      <color indexed="12"/>
      <name val="Arial"/>
      <family val="2"/>
    </font>
    <font>
      <sz val="18"/>
      <name val="Times New Roman"/>
      <family val="1"/>
    </font>
    <font>
      <b/>
      <sz val="13"/>
      <name val="Times New Roman"/>
      <family val="1"/>
    </font>
    <font>
      <b/>
      <i/>
      <sz val="12"/>
      <name val="Times New Roman"/>
      <family val="1"/>
    </font>
    <font>
      <i/>
      <sz val="12"/>
      <name val="Times New Roman"/>
      <family val="1"/>
    </font>
    <font>
      <sz val="8"/>
      <color indexed="56"/>
      <name val="Book Antiqua"/>
      <family val="1"/>
    </font>
    <font>
      <sz val="10"/>
      <color indexed="25"/>
      <name val="Helvetica"/>
      <family val="2"/>
    </font>
    <font>
      <sz val="12"/>
      <name val="Garamond"/>
      <family val="1"/>
    </font>
    <font>
      <i/>
      <sz val="12"/>
      <name val="Garamond"/>
      <family val="1"/>
    </font>
    <font>
      <sz val="10"/>
      <name val="Verdana"/>
      <family val="2"/>
    </font>
    <font>
      <sz val="10"/>
      <name val="Calibri"/>
      <family val="2"/>
    </font>
    <font>
      <sz val="10"/>
      <name val="Eurostile"/>
      <family val="2"/>
    </font>
    <font>
      <sz val="10"/>
      <color theme="1"/>
      <name val="Calibri"/>
      <family val="2"/>
    </font>
    <font>
      <b/>
      <sz val="14"/>
      <color indexed="24"/>
      <name val="Book Antiqua"/>
      <family val="1"/>
    </font>
    <font>
      <b/>
      <sz val="11"/>
      <name val="Helv"/>
      <family val="2"/>
    </font>
    <font>
      <b/>
      <sz val="10"/>
      <name val="Arabic Transparent"/>
      <charset val="178"/>
    </font>
    <font>
      <sz val="10"/>
      <name val="Times New Roman"/>
      <family val="1"/>
    </font>
    <font>
      <sz val="11"/>
      <color indexed="60"/>
      <name val="Calibri"/>
      <family val="2"/>
    </font>
    <font>
      <i/>
      <sz val="10"/>
      <color indexed="55"/>
      <name val="Arial"/>
      <family val="2"/>
    </font>
    <font>
      <b/>
      <i/>
      <sz val="16"/>
      <name val="Helv"/>
    </font>
    <font>
      <b/>
      <sz val="11"/>
      <name val="Arial"/>
      <family val="2"/>
    </font>
    <font>
      <b/>
      <sz val="14"/>
      <name val="Arial"/>
      <family val="2"/>
    </font>
    <font>
      <b/>
      <sz val="11"/>
      <color indexed="63"/>
      <name val="Calibri"/>
      <family val="2"/>
    </font>
    <font>
      <sz val="10"/>
      <color indexed="16"/>
      <name val="Helvetica-Black"/>
    </font>
    <font>
      <i/>
      <sz val="14"/>
      <name val="Times New Roman"/>
      <family val="1"/>
    </font>
    <font>
      <b/>
      <sz val="22"/>
      <name val="Book Antiqua"/>
      <family val="1"/>
    </font>
    <font>
      <sz val="11"/>
      <name val="Book Antiqua"/>
      <family val="1"/>
    </font>
    <font>
      <sz val="9"/>
      <color indexed="12"/>
      <name val="Arial"/>
      <family val="2"/>
    </font>
    <font>
      <i/>
      <sz val="14"/>
      <name val="Arial"/>
      <family val="2"/>
    </font>
    <font>
      <i/>
      <sz val="11"/>
      <name val="Arial"/>
      <family val="2"/>
    </font>
    <font>
      <sz val="8"/>
      <color indexed="32"/>
      <name val="Arial"/>
      <family val="2"/>
    </font>
    <font>
      <b/>
      <sz val="10"/>
      <color indexed="8"/>
      <name val="Arial"/>
      <family val="2"/>
    </font>
    <font>
      <b/>
      <sz val="12"/>
      <color indexed="8"/>
      <name val="Arial"/>
      <family val="2"/>
    </font>
    <font>
      <b/>
      <sz val="10"/>
      <color indexed="39"/>
      <name val="Arial"/>
      <family val="2"/>
    </font>
    <font>
      <b/>
      <i/>
      <sz val="12"/>
      <color indexed="8"/>
      <name val="Arial"/>
      <family val="2"/>
    </font>
    <font>
      <sz val="10"/>
      <color indexed="39"/>
      <name val="Arial"/>
      <family val="2"/>
    </font>
    <font>
      <sz val="12"/>
      <color indexed="8"/>
      <name val="Arial"/>
      <family val="2"/>
    </font>
    <font>
      <i/>
      <sz val="12"/>
      <color indexed="8"/>
      <name val="Arial"/>
      <family val="2"/>
    </font>
    <font>
      <sz val="19"/>
      <color indexed="48"/>
      <name val="Arial"/>
      <family val="2"/>
    </font>
    <font>
      <b/>
      <sz val="16"/>
      <color indexed="23"/>
      <name val="Arial"/>
      <family val="2"/>
    </font>
    <font>
      <sz val="10"/>
      <color indexed="10"/>
      <name val="Arial"/>
      <family val="2"/>
    </font>
    <font>
      <sz val="12"/>
      <color indexed="14"/>
      <name val="Arial"/>
      <family val="2"/>
    </font>
    <font>
      <b/>
      <sz val="14"/>
      <color indexed="9"/>
      <name val="Book Antiqua"/>
      <family val="1"/>
    </font>
    <font>
      <sz val="9"/>
      <color indexed="20"/>
      <name val="Arial"/>
      <family val="2"/>
    </font>
    <font>
      <sz val="9"/>
      <color indexed="48"/>
      <name val="Arial"/>
      <family val="2"/>
    </font>
    <font>
      <b/>
      <sz val="12"/>
      <color indexed="20"/>
      <name val="Arial"/>
      <family val="2"/>
    </font>
    <font>
      <b/>
      <sz val="9"/>
      <color indexed="20"/>
      <name val="Arial"/>
      <family val="2"/>
    </font>
    <font>
      <i/>
      <sz val="12"/>
      <name val="Comic Sans MS"/>
      <family val="4"/>
    </font>
    <font>
      <b/>
      <i/>
      <sz val="12"/>
      <name val="Garamond"/>
      <family val="1"/>
    </font>
    <font>
      <sz val="10"/>
      <name val="KPN Arial"/>
    </font>
    <font>
      <b/>
      <sz val="10"/>
      <color indexed="9"/>
      <name val="Book Antiqua"/>
      <family val="1"/>
    </font>
    <font>
      <b/>
      <sz val="10"/>
      <name val="Garamond"/>
      <family val="1"/>
    </font>
    <font>
      <b/>
      <sz val="12"/>
      <name val="Univers (WN)"/>
    </font>
    <font>
      <b/>
      <sz val="9"/>
      <name val="Palatino"/>
      <family val="1"/>
    </font>
    <font>
      <sz val="9"/>
      <color indexed="21"/>
      <name val="Helvetica-Black"/>
    </font>
    <font>
      <sz val="9"/>
      <name val="Helvetica-Black"/>
    </font>
    <font>
      <sz val="11"/>
      <color indexed="10"/>
      <name val="Calibri"/>
      <family val="2"/>
    </font>
    <font>
      <i/>
      <sz val="11"/>
      <color indexed="23"/>
      <name val="Calibri"/>
      <family val="2"/>
    </font>
    <font>
      <b/>
      <sz val="10"/>
      <name val="MS Sans Serif"/>
      <family val="2"/>
    </font>
    <font>
      <b/>
      <i/>
      <sz val="12"/>
      <name val="Arial"/>
      <family val="2"/>
    </font>
    <font>
      <b/>
      <i/>
      <sz val="12"/>
      <name val="Helv"/>
    </font>
    <font>
      <b/>
      <sz val="24"/>
      <name val="Arial"/>
      <family val="2"/>
    </font>
    <font>
      <b/>
      <u/>
      <sz val="9"/>
      <name val="Arial"/>
      <family val="2"/>
    </font>
    <font>
      <b/>
      <sz val="15"/>
      <color indexed="56"/>
      <name val="Calibri"/>
      <family val="2"/>
    </font>
    <font>
      <b/>
      <sz val="13"/>
      <color indexed="56"/>
      <name val="Calibri"/>
      <family val="2"/>
    </font>
    <font>
      <b/>
      <sz val="11"/>
      <color indexed="56"/>
      <name val="Calibri"/>
      <family val="2"/>
    </font>
    <font>
      <b/>
      <sz val="16"/>
      <name val="Garamond"/>
      <family val="1"/>
    </font>
    <font>
      <b/>
      <u/>
      <sz val="10"/>
      <name val="Arial"/>
      <family val="2"/>
    </font>
    <font>
      <b/>
      <sz val="12"/>
      <name val="Garamond"/>
      <family val="1"/>
    </font>
    <font>
      <sz val="10"/>
      <name val="Univers (E1)"/>
    </font>
    <font>
      <u/>
      <sz val="10"/>
      <color indexed="8"/>
      <name val="MS Sans Serif"/>
      <family val="2"/>
    </font>
    <font>
      <sz val="11"/>
      <color indexed="20"/>
      <name val="Calibri"/>
      <family val="2"/>
    </font>
    <font>
      <sz val="11"/>
      <color indexed="17"/>
      <name val="Calibri"/>
      <family val="2"/>
    </font>
    <font>
      <b/>
      <i/>
      <sz val="8"/>
      <name val="Helv"/>
    </font>
    <font>
      <sz val="11"/>
      <color indexed="10"/>
      <name val="맑은 고딕"/>
      <family val="3"/>
      <charset val="129"/>
    </font>
    <font>
      <b/>
      <sz val="11"/>
      <color indexed="52"/>
      <name val="맑은 고딕"/>
      <family val="3"/>
      <charset val="129"/>
    </font>
    <font>
      <sz val="11"/>
      <color indexed="20"/>
      <name val="맑은 고딕"/>
      <family val="3"/>
      <charset val="129"/>
    </font>
    <font>
      <u/>
      <sz val="10.199999999999999"/>
      <color indexed="36"/>
      <name val="바탕체"/>
      <family val="1"/>
      <charset val="129"/>
    </font>
    <font>
      <sz val="14"/>
      <name val="뼻뮝"/>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1"/>
      <name val="굴림체"/>
      <family val="3"/>
      <charset val="129"/>
    </font>
    <font>
      <sz val="11"/>
      <color rgb="FF000000"/>
      <name val="Calibri"/>
      <family val="2"/>
    </font>
  </fonts>
  <fills count="79">
    <fill>
      <patternFill patternType="none"/>
    </fill>
    <fill>
      <patternFill patternType="gray125"/>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8"/>
      </patternFill>
    </fill>
    <fill>
      <patternFill patternType="solid">
        <fgColor theme="8" tint="0.79998168889431442"/>
        <bgColor indexed="65"/>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indexed="22"/>
        <bgColor indexed="64"/>
      </patternFill>
    </fill>
    <fill>
      <patternFill patternType="solid">
        <fgColor indexed="41"/>
        <bgColor indexed="64"/>
      </patternFill>
    </fill>
    <fill>
      <patternFill patternType="solid">
        <fgColor indexed="54"/>
        <bgColor indexed="64"/>
      </patternFill>
    </fill>
    <fill>
      <patternFill patternType="solid">
        <fgColor indexed="18"/>
        <bgColor indexed="64"/>
      </patternFill>
    </fill>
    <fill>
      <patternFill patternType="solid">
        <fgColor indexed="26"/>
        <bgColor indexed="64"/>
      </patternFill>
    </fill>
    <fill>
      <patternFill patternType="solid">
        <fgColor indexed="43"/>
      </patternFill>
    </fill>
    <fill>
      <patternFill patternType="solid">
        <fgColor indexed="59"/>
      </patternFill>
    </fill>
    <fill>
      <patternFill patternType="solid">
        <fgColor indexed="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32"/>
        <bgColor indexed="64"/>
      </patternFill>
    </fill>
    <fill>
      <patternFill patternType="solid">
        <fgColor indexed="8"/>
        <bgColor indexed="8"/>
      </patternFill>
    </fill>
    <fill>
      <patternFill patternType="solid">
        <fgColor indexed="22"/>
      </patternFill>
    </fill>
    <fill>
      <patternFill patternType="solid">
        <fgColor indexed="46"/>
        <bgColor indexed="64"/>
      </patternFill>
    </fill>
    <fill>
      <patternFill patternType="solid">
        <fgColor indexed="55"/>
      </patternFill>
    </fill>
    <fill>
      <patternFill patternType="solid">
        <fgColor indexed="35"/>
        <bgColor indexed="64"/>
      </patternFill>
    </fill>
    <fill>
      <patternFill patternType="gray0625"/>
    </fill>
    <fill>
      <patternFill patternType="solid">
        <fgColor indexed="22"/>
        <bgColor indexed="8"/>
      </patternFill>
    </fill>
    <fill>
      <patternFill patternType="solid">
        <fgColor indexed="13"/>
        <bgColor indexed="8"/>
      </patternFill>
    </fill>
    <fill>
      <patternFill patternType="solid">
        <fgColor indexed="15"/>
      </patternFill>
    </fill>
    <fill>
      <patternFill patternType="solid">
        <fgColor indexed="9"/>
        <bgColor indexed="64"/>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31"/>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51"/>
        <bgColor indexed="64"/>
      </patternFill>
    </fill>
    <fill>
      <patternFill patternType="solid">
        <fgColor indexed="52"/>
        <bgColor indexed="64"/>
      </patternFill>
    </fill>
    <fill>
      <patternFill patternType="solid">
        <fgColor indexed="47"/>
        <bgColor indexed="64"/>
      </patternFill>
    </fill>
    <fill>
      <patternFill patternType="solid">
        <fgColor indexed="53"/>
        <bgColor indexed="64"/>
      </patternFill>
    </fill>
    <fill>
      <patternFill patternType="solid">
        <fgColor indexed="50"/>
        <bgColor indexed="64"/>
      </patternFill>
    </fill>
    <fill>
      <patternFill patternType="solid">
        <fgColor indexed="57"/>
        <bgColor indexed="64"/>
      </patternFill>
    </fill>
    <fill>
      <patternFill patternType="solid">
        <fgColor indexed="50"/>
      </patternFill>
    </fill>
    <fill>
      <patternFill patternType="solid">
        <fgColor indexed="21"/>
        <bgColor indexed="64"/>
      </patternFill>
    </fill>
    <fill>
      <patternFill patternType="solid">
        <fgColor indexed="11"/>
        <bgColor indexed="64"/>
      </patternFill>
    </fill>
    <fill>
      <patternFill patternType="lightUp">
        <fgColor indexed="48"/>
        <bgColor indexed="41"/>
      </patternFill>
    </fill>
    <fill>
      <patternFill patternType="lightUp">
        <fgColor indexed="48"/>
        <bgColor indexed="44"/>
      </patternFill>
    </fill>
    <fill>
      <patternFill patternType="lightUp">
        <fgColor indexed="22"/>
        <bgColor indexed="35"/>
      </patternFill>
    </fill>
    <fill>
      <patternFill patternType="solid">
        <fgColor indexed="41"/>
      </patternFill>
    </fill>
    <fill>
      <patternFill patternType="solid">
        <fgColor indexed="44"/>
        <bgColor indexed="64"/>
      </patternFill>
    </fill>
    <fill>
      <patternFill patternType="solid">
        <fgColor indexed="40"/>
      </patternFill>
    </fill>
    <fill>
      <patternFill patternType="solid">
        <fgColor indexed="23"/>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
      <patternFill patternType="solid">
        <fgColor indexed="9"/>
      </patternFill>
    </fill>
    <fill>
      <patternFill patternType="solid">
        <fgColor indexed="16"/>
        <bgColor indexed="64"/>
      </patternFill>
    </fill>
    <fill>
      <patternFill patternType="solid">
        <fgColor indexed="8"/>
        <bgColor indexed="64"/>
      </patternFill>
    </fill>
  </fills>
  <borders count="23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ck">
        <color indexed="9"/>
      </left>
      <right style="thick">
        <color indexed="9"/>
      </right>
      <top/>
      <bottom style="thick">
        <color indexed="9"/>
      </bottom>
      <diagonal/>
    </border>
    <border>
      <left/>
      <right/>
      <top/>
      <bottom style="hair">
        <color indexed="22"/>
      </bottom>
      <diagonal/>
    </border>
    <border>
      <left/>
      <right/>
      <top style="hair">
        <color indexed="8"/>
      </top>
      <bottom style="hair">
        <color indexed="8"/>
      </bottom>
      <diagonal/>
    </border>
    <border>
      <left/>
      <right/>
      <top/>
      <bottom style="medium">
        <color indexed="18"/>
      </bottom>
      <diagonal/>
    </border>
    <border>
      <left style="medium">
        <color indexed="9"/>
      </left>
      <right style="medium">
        <color indexed="9"/>
      </right>
      <top style="medium">
        <color indexed="9"/>
      </top>
      <bottom style="medium">
        <color indexed="9"/>
      </bottom>
      <diagonal/>
    </border>
    <border>
      <left/>
      <right style="medium">
        <color indexed="9"/>
      </right>
      <top/>
      <bottom style="medium">
        <color indexed="9"/>
      </bottom>
      <diagonal/>
    </border>
    <border>
      <left style="medium">
        <color indexed="9"/>
      </left>
      <right style="medium">
        <color indexed="9"/>
      </right>
      <top/>
      <bottom/>
      <diagonal/>
    </border>
    <border>
      <left/>
      <right/>
      <top/>
      <bottom style="hair">
        <color indexed="64"/>
      </bottom>
      <diagonal/>
    </border>
    <border>
      <left/>
      <right/>
      <top/>
      <bottom style="thin">
        <color indexed="5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style="double">
        <color indexed="8"/>
      </right>
      <top/>
      <bottom/>
      <diagonal/>
    </border>
    <border>
      <left style="double">
        <color indexed="8"/>
      </left>
      <right/>
      <top/>
      <bottom/>
      <diagonal/>
    </border>
    <border>
      <left/>
      <right/>
      <top style="double">
        <color indexed="8"/>
      </top>
      <bottom/>
      <diagonal/>
    </border>
    <border>
      <left/>
      <right/>
      <top style="thin">
        <color indexed="8"/>
      </top>
      <bottom/>
      <diagonal/>
    </border>
    <border>
      <left/>
      <right/>
      <top style="medium">
        <color indexed="18"/>
      </top>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style="thin">
        <color indexed="51"/>
      </left>
      <right style="thin">
        <color indexed="51"/>
      </right>
      <top/>
      <bottom/>
      <diagonal/>
    </border>
    <border>
      <left/>
      <right/>
      <top style="medium">
        <color indexed="8"/>
      </top>
      <bottom/>
      <diagonal/>
    </border>
    <border>
      <left style="medium">
        <color indexed="8"/>
      </left>
      <right/>
      <top style="medium">
        <color indexed="8"/>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double">
        <color indexed="64"/>
      </bottom>
      <diagonal/>
    </border>
    <border>
      <left style="double">
        <color indexed="64"/>
      </left>
      <right/>
      <top/>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8"/>
      </top>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8"/>
      </top>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right/>
      <top style="thin">
        <color indexed="62"/>
      </top>
      <bottom style="double">
        <color indexed="62"/>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8"/>
      </top>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8"/>
      </top>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8"/>
      </top>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diagonal/>
    </border>
    <border>
      <left/>
      <right/>
      <top style="thin">
        <color indexed="8"/>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63"/>
      </left>
      <right style="thin">
        <color indexed="63"/>
      </right>
      <top style="thin">
        <color indexed="64"/>
      </top>
      <bottom style="thin">
        <color indexed="63"/>
      </bottom>
      <diagonal/>
    </border>
    <border>
      <left/>
      <right/>
      <top style="thin">
        <color indexed="48"/>
      </top>
      <bottom style="thin">
        <color indexed="48"/>
      </bottom>
      <diagonal/>
    </border>
    <border>
      <left/>
      <right/>
      <top style="thin">
        <color indexed="64"/>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244062"/>
      </left>
      <right style="thin">
        <color rgb="FF244062"/>
      </right>
      <top style="thin">
        <color rgb="FF244062"/>
      </top>
      <bottom style="thin">
        <color rgb="FF244062"/>
      </bottom>
      <diagonal/>
    </border>
  </borders>
  <cellStyleXfs count="6975">
    <xf numFmtId="0" fontId="0" fillId="0" borderId="0"/>
    <xf numFmtId="43" fontId="2" fillId="0" borderId="0" applyFont="0" applyFill="0" applyBorder="0" applyAlignment="0" applyProtection="0"/>
    <xf numFmtId="0" fontId="3" fillId="2" borderId="1" applyNumberFormat="0" applyAlignment="0" applyProtection="0"/>
    <xf numFmtId="0" fontId="4" fillId="3" borderId="0" applyNumberFormat="0" applyBorder="0" applyAlignment="0" applyProtection="0"/>
    <xf numFmtId="0" fontId="2" fillId="4" borderId="0" applyNumberFormat="0" applyBorder="0" applyAlignment="0" applyProtection="0"/>
    <xf numFmtId="0" fontId="4" fillId="5" borderId="0" applyNumberFormat="0" applyBorder="0" applyAlignment="0" applyProtection="0"/>
    <xf numFmtId="0" fontId="2" fillId="6" borderId="0" applyNumberFormat="0" applyBorder="0" applyAlignment="0" applyProtection="0"/>
    <xf numFmtId="0" fontId="10" fillId="0" borderId="0"/>
    <xf numFmtId="9" fontId="2" fillId="0" borderId="0" applyFont="0" applyFill="0" applyBorder="0" applyAlignment="0" applyProtection="0"/>
    <xf numFmtId="44" fontId="10" fillId="0" borderId="0" applyFont="0" applyFill="0" applyBorder="0" applyAlignment="0" applyProtection="0"/>
    <xf numFmtId="0" fontId="31" fillId="0" borderId="0"/>
    <xf numFmtId="0" fontId="44" fillId="0" borderId="0"/>
    <xf numFmtId="0" fontId="44" fillId="0" borderId="0"/>
    <xf numFmtId="185" fontId="33" fillId="0" borderId="0">
      <alignment horizontal="left" wrapText="1"/>
    </xf>
    <xf numFmtId="185" fontId="33" fillId="0" borderId="0">
      <alignment horizontal="left" wrapText="1"/>
    </xf>
    <xf numFmtId="187" fontId="33" fillId="0" borderId="0">
      <alignment horizontal="left" wrapText="1"/>
    </xf>
    <xf numFmtId="187" fontId="33" fillId="0" borderId="0">
      <alignment horizontal="left" wrapText="1"/>
    </xf>
    <xf numFmtId="188" fontId="33" fillId="0" borderId="0">
      <alignment horizontal="left" wrapText="1"/>
    </xf>
    <xf numFmtId="188" fontId="33" fillId="0" borderId="0">
      <alignment horizontal="left" wrapText="1"/>
    </xf>
    <xf numFmtId="184" fontId="33" fillId="0" borderId="0">
      <alignment wrapText="1"/>
    </xf>
    <xf numFmtId="184" fontId="33" fillId="0" borderId="0">
      <alignment wrapText="1"/>
    </xf>
    <xf numFmtId="185" fontId="33" fillId="0" borderId="0">
      <alignment wrapText="1"/>
    </xf>
    <xf numFmtId="185" fontId="33" fillId="0" borderId="0">
      <alignment wrapText="1"/>
    </xf>
    <xf numFmtId="186" fontId="33" fillId="0" borderId="0">
      <alignment wrapText="1"/>
    </xf>
    <xf numFmtId="186" fontId="33" fillId="0" borderId="0">
      <alignment wrapText="1"/>
    </xf>
    <xf numFmtId="187" fontId="33" fillId="0" borderId="0">
      <alignment wrapText="1"/>
    </xf>
    <xf numFmtId="187" fontId="33" fillId="0" borderId="0">
      <alignment wrapText="1"/>
    </xf>
    <xf numFmtId="189" fontId="33" fillId="0" borderId="0">
      <alignment wrapText="1"/>
    </xf>
    <xf numFmtId="189" fontId="33" fillId="0" borderId="0">
      <alignment wrapText="1"/>
    </xf>
    <xf numFmtId="190" fontId="33" fillId="0" borderId="0">
      <alignment wrapText="1"/>
    </xf>
    <xf numFmtId="190" fontId="33" fillId="0" borderId="0">
      <alignment wrapText="1"/>
    </xf>
    <xf numFmtId="189" fontId="33" fillId="0" borderId="0">
      <alignment wrapText="1"/>
    </xf>
    <xf numFmtId="189" fontId="33" fillId="0" borderId="0">
      <alignment wrapText="1"/>
    </xf>
    <xf numFmtId="191" fontId="33" fillId="0" borderId="0">
      <alignment wrapText="1"/>
    </xf>
    <xf numFmtId="191" fontId="33" fillId="0" borderId="0">
      <alignment wrapText="1"/>
    </xf>
    <xf numFmtId="192" fontId="33" fillId="0" borderId="0">
      <alignment wrapText="1"/>
    </xf>
    <xf numFmtId="192" fontId="33" fillId="0" borderId="0">
      <alignment wrapText="1"/>
    </xf>
    <xf numFmtId="191" fontId="33" fillId="0" borderId="0">
      <alignment wrapText="1"/>
    </xf>
    <xf numFmtId="191" fontId="33" fillId="0" borderId="0">
      <alignment wrapText="1"/>
    </xf>
    <xf numFmtId="193" fontId="33" fillId="0" borderId="0">
      <alignment wrapText="1"/>
    </xf>
    <xf numFmtId="193" fontId="33" fillId="0" borderId="0">
      <alignment wrapText="1"/>
    </xf>
    <xf numFmtId="194" fontId="33" fillId="0" borderId="0">
      <alignment wrapText="1"/>
    </xf>
    <xf numFmtId="194" fontId="33" fillId="0" borderId="0">
      <alignment wrapText="1"/>
    </xf>
    <xf numFmtId="193" fontId="33" fillId="0" borderId="0">
      <alignment wrapText="1"/>
    </xf>
    <xf numFmtId="193" fontId="33" fillId="0" borderId="0">
      <alignment wrapText="1"/>
    </xf>
    <xf numFmtId="195" fontId="33" fillId="0" borderId="0">
      <alignment wrapText="1"/>
    </xf>
    <xf numFmtId="195" fontId="33" fillId="0" borderId="0">
      <alignment wrapText="1"/>
    </xf>
    <xf numFmtId="196" fontId="33" fillId="0" borderId="0">
      <alignment wrapText="1"/>
    </xf>
    <xf numFmtId="196" fontId="33" fillId="0" borderId="0">
      <alignment wrapText="1"/>
    </xf>
    <xf numFmtId="197" fontId="33" fillId="0" borderId="0"/>
    <xf numFmtId="197" fontId="33" fillId="0" borderId="0"/>
    <xf numFmtId="198" fontId="33" fillId="0" borderId="0"/>
    <xf numFmtId="198" fontId="33" fillId="0" borderId="0"/>
    <xf numFmtId="195" fontId="33" fillId="0" borderId="0">
      <alignment horizontal="right"/>
    </xf>
    <xf numFmtId="195" fontId="33" fillId="0" borderId="0">
      <alignment horizontal="right"/>
    </xf>
    <xf numFmtId="199" fontId="33" fillId="0" borderId="0">
      <alignment horizontal="right"/>
    </xf>
    <xf numFmtId="199" fontId="33" fillId="0" borderId="0">
      <alignment horizontal="right"/>
    </xf>
    <xf numFmtId="200" fontId="33" fillId="0" borderId="0">
      <alignment horizontal="right"/>
    </xf>
    <xf numFmtId="200" fontId="33" fillId="0" borderId="0">
      <alignment horizontal="right"/>
    </xf>
    <xf numFmtId="199" fontId="33" fillId="0" borderId="0">
      <alignment horizontal="right"/>
    </xf>
    <xf numFmtId="199" fontId="33" fillId="0" borderId="0">
      <alignment horizontal="right"/>
    </xf>
    <xf numFmtId="201" fontId="33" fillId="0" borderId="0">
      <alignment horizontal="right"/>
    </xf>
    <xf numFmtId="201" fontId="33" fillId="0" borderId="0">
      <alignment horizontal="right"/>
    </xf>
    <xf numFmtId="202" fontId="33" fillId="0" borderId="0">
      <alignment horizontal="right"/>
    </xf>
    <xf numFmtId="202" fontId="33" fillId="0" borderId="0">
      <alignment horizontal="right"/>
    </xf>
    <xf numFmtId="201" fontId="33" fillId="0" borderId="0">
      <alignment horizontal="right"/>
    </xf>
    <xf numFmtId="201" fontId="33" fillId="0" borderId="0">
      <alignment horizontal="right"/>
    </xf>
    <xf numFmtId="203" fontId="33" fillId="0" borderId="0">
      <alignment horizontal="right"/>
    </xf>
    <xf numFmtId="203" fontId="33" fillId="0" borderId="0">
      <alignment horizontal="right"/>
    </xf>
    <xf numFmtId="204" fontId="33" fillId="0" borderId="0">
      <alignment horizontal="right"/>
    </xf>
    <xf numFmtId="204" fontId="33" fillId="0" borderId="0">
      <alignment horizontal="right"/>
    </xf>
    <xf numFmtId="203" fontId="33" fillId="0" borderId="0">
      <alignment horizontal="right"/>
    </xf>
    <xf numFmtId="203" fontId="33" fillId="0" borderId="0">
      <alignment horizontal="right"/>
    </xf>
    <xf numFmtId="205" fontId="33" fillId="0" borderId="0">
      <alignment horizontal="right"/>
    </xf>
    <xf numFmtId="205" fontId="33" fillId="0" borderId="0">
      <alignment horizontal="right"/>
    </xf>
    <xf numFmtId="206" fontId="33" fillId="0" borderId="0">
      <alignment horizontal="right"/>
    </xf>
    <xf numFmtId="206" fontId="33" fillId="0" borderId="0">
      <alignment horizontal="right"/>
    </xf>
    <xf numFmtId="205" fontId="33" fillId="0" borderId="0">
      <alignment horizontal="right"/>
    </xf>
    <xf numFmtId="205" fontId="33" fillId="0" borderId="0">
      <alignment horizontal="right"/>
    </xf>
    <xf numFmtId="0" fontId="33" fillId="0" borderId="0">
      <alignment horizontal="right"/>
    </xf>
    <xf numFmtId="0" fontId="33" fillId="0" borderId="0">
      <alignment horizontal="right"/>
    </xf>
    <xf numFmtId="207" fontId="33" fillId="0" borderId="0">
      <alignment horizontal="right"/>
    </xf>
    <xf numFmtId="207" fontId="33" fillId="0" borderId="0">
      <alignment horizontal="right"/>
    </xf>
    <xf numFmtId="0" fontId="33" fillId="0" borderId="0">
      <alignment horizontal="right"/>
    </xf>
    <xf numFmtId="0" fontId="33" fillId="0" borderId="0">
      <alignment horizontal="right"/>
    </xf>
    <xf numFmtId="208" fontId="33" fillId="0" borderId="0">
      <alignment horizontal="right"/>
    </xf>
    <xf numFmtId="208" fontId="33" fillId="0" borderId="0">
      <alignment horizontal="right"/>
    </xf>
    <xf numFmtId="209" fontId="33" fillId="0" borderId="0">
      <alignment horizontal="right"/>
    </xf>
    <xf numFmtId="209" fontId="33" fillId="0" borderId="0">
      <alignment horizontal="right"/>
    </xf>
    <xf numFmtId="208" fontId="33" fillId="0" borderId="0">
      <alignment horizontal="right"/>
    </xf>
    <xf numFmtId="208" fontId="33" fillId="0" borderId="0">
      <alignment horizontal="right"/>
    </xf>
    <xf numFmtId="210" fontId="33" fillId="0" borderId="0">
      <alignment horizontal="right"/>
    </xf>
    <xf numFmtId="210" fontId="33" fillId="0" borderId="0">
      <alignment horizontal="right"/>
    </xf>
    <xf numFmtId="211" fontId="33" fillId="0" borderId="0">
      <alignment horizontal="right"/>
    </xf>
    <xf numFmtId="211" fontId="33" fillId="0" borderId="0">
      <alignment horizontal="right"/>
    </xf>
    <xf numFmtId="210" fontId="33" fillId="0" borderId="0">
      <alignment horizontal="right"/>
    </xf>
    <xf numFmtId="210" fontId="33" fillId="0" borderId="0">
      <alignment horizontal="right"/>
    </xf>
    <xf numFmtId="212" fontId="33" fillId="0" borderId="0">
      <alignment horizontal="right"/>
    </xf>
    <xf numFmtId="212" fontId="33" fillId="0" borderId="0">
      <alignment horizontal="right"/>
    </xf>
    <xf numFmtId="213" fontId="33" fillId="0" borderId="0">
      <alignment horizontal="right"/>
    </xf>
    <xf numFmtId="213" fontId="33" fillId="0" borderId="0">
      <alignment horizontal="right"/>
    </xf>
    <xf numFmtId="203" fontId="33" fillId="0" borderId="0">
      <alignment horizontal="right"/>
    </xf>
    <xf numFmtId="203" fontId="33" fillId="0" borderId="0">
      <alignment horizontal="right"/>
    </xf>
    <xf numFmtId="203" fontId="33" fillId="0" borderId="0">
      <alignment horizontal="right"/>
    </xf>
    <xf numFmtId="203" fontId="33" fillId="0" borderId="0">
      <alignment horizontal="right"/>
    </xf>
    <xf numFmtId="205" fontId="33" fillId="0" borderId="0">
      <alignment horizontal="right"/>
    </xf>
    <xf numFmtId="205" fontId="33" fillId="0" borderId="0">
      <alignment horizontal="right"/>
    </xf>
    <xf numFmtId="205" fontId="33" fillId="0" borderId="0">
      <alignment horizontal="right"/>
    </xf>
    <xf numFmtId="203" fontId="33" fillId="0" borderId="0">
      <alignment horizontal="right"/>
    </xf>
    <xf numFmtId="203" fontId="33" fillId="0" borderId="0">
      <alignment horizontal="right"/>
    </xf>
    <xf numFmtId="201" fontId="33" fillId="0" borderId="0">
      <alignment horizontal="right"/>
    </xf>
    <xf numFmtId="201" fontId="33" fillId="0" borderId="0">
      <alignment horizontal="right"/>
    </xf>
    <xf numFmtId="203" fontId="33" fillId="0" borderId="0">
      <alignment horizontal="right"/>
    </xf>
    <xf numFmtId="203" fontId="33" fillId="0" borderId="0">
      <alignment horizontal="right"/>
    </xf>
    <xf numFmtId="212" fontId="33" fillId="0" borderId="0">
      <alignment horizontal="right"/>
    </xf>
    <xf numFmtId="212" fontId="33" fillId="0" borderId="0">
      <alignment horizontal="right"/>
    </xf>
    <xf numFmtId="214" fontId="33" fillId="0" borderId="0">
      <alignment horizontal="right"/>
    </xf>
    <xf numFmtId="214" fontId="33" fillId="0" borderId="0">
      <alignment horizontal="right"/>
    </xf>
    <xf numFmtId="215" fontId="33" fillId="0" borderId="0">
      <alignment horizontal="right"/>
    </xf>
    <xf numFmtId="215" fontId="33" fillId="0" borderId="0">
      <alignment horizontal="right"/>
    </xf>
    <xf numFmtId="214" fontId="33" fillId="0" borderId="0">
      <alignment horizontal="right"/>
    </xf>
    <xf numFmtId="214" fontId="33" fillId="0" borderId="0">
      <alignment horizontal="right"/>
    </xf>
    <xf numFmtId="216" fontId="33" fillId="0" borderId="0">
      <alignment horizontal="right"/>
    </xf>
    <xf numFmtId="216" fontId="33" fillId="0" borderId="0">
      <alignment horizontal="right"/>
    </xf>
    <xf numFmtId="217" fontId="33" fillId="0" borderId="0">
      <alignment horizontal="right"/>
    </xf>
    <xf numFmtId="217" fontId="33" fillId="0" borderId="0">
      <alignment horizontal="right"/>
    </xf>
    <xf numFmtId="216" fontId="33" fillId="0" borderId="0">
      <alignment horizontal="right"/>
    </xf>
    <xf numFmtId="216" fontId="33" fillId="0" borderId="0">
      <alignment horizontal="right"/>
    </xf>
    <xf numFmtId="218" fontId="33" fillId="0" borderId="0">
      <alignment horizontal="right"/>
    </xf>
    <xf numFmtId="218" fontId="33" fillId="0" borderId="0">
      <alignment horizontal="right"/>
    </xf>
    <xf numFmtId="219" fontId="33" fillId="0" borderId="0">
      <alignment horizontal="right"/>
    </xf>
    <xf numFmtId="219" fontId="33" fillId="0" borderId="0">
      <alignment horizontal="right"/>
    </xf>
    <xf numFmtId="218" fontId="33" fillId="0" borderId="0">
      <alignment horizontal="right"/>
    </xf>
    <xf numFmtId="218" fontId="33" fillId="0" borderId="0">
      <alignment horizontal="right"/>
    </xf>
    <xf numFmtId="181" fontId="33" fillId="0" borderId="0">
      <alignment horizontal="right"/>
    </xf>
    <xf numFmtId="181" fontId="33" fillId="0" borderId="0">
      <alignment horizontal="right"/>
    </xf>
    <xf numFmtId="220" fontId="33" fillId="0" borderId="0">
      <alignment horizontal="right"/>
    </xf>
    <xf numFmtId="220" fontId="33" fillId="0" borderId="0">
      <alignment horizontal="right"/>
    </xf>
    <xf numFmtId="0" fontId="52" fillId="16" borderId="56">
      <alignment horizontal="center" vertical="center"/>
    </xf>
    <xf numFmtId="0" fontId="52" fillId="16" borderId="56">
      <alignment horizontal="center" vertical="center"/>
    </xf>
    <xf numFmtId="0" fontId="52" fillId="16" borderId="56">
      <alignment horizontal="center" vertical="center"/>
    </xf>
    <xf numFmtId="0" fontId="52" fillId="16" borderId="56">
      <alignment horizontal="center" vertical="center"/>
    </xf>
    <xf numFmtId="0" fontId="49" fillId="16" borderId="56">
      <alignment horizontal="center" vertical="center"/>
    </xf>
    <xf numFmtId="0" fontId="49" fillId="16" borderId="56">
      <alignment horizontal="center" vertical="center"/>
    </xf>
    <xf numFmtId="0" fontId="52" fillId="16" borderId="56">
      <alignment horizontal="center" vertical="center"/>
    </xf>
    <xf numFmtId="221" fontId="52" fillId="16" borderId="56">
      <alignment horizontal="center" vertical="center"/>
    </xf>
    <xf numFmtId="221" fontId="52" fillId="16" borderId="56">
      <alignment horizontal="center" vertical="center"/>
    </xf>
    <xf numFmtId="221" fontId="52" fillId="16" borderId="56">
      <alignment horizontal="center" vertical="center"/>
    </xf>
    <xf numFmtId="221" fontId="49" fillId="16" borderId="56">
      <alignment horizontal="center" vertical="center"/>
    </xf>
    <xf numFmtId="221" fontId="49" fillId="16" borderId="56">
      <alignment horizontal="center" vertical="center"/>
    </xf>
    <xf numFmtId="221" fontId="52" fillId="16" borderId="56">
      <alignment horizontal="center" vertical="center"/>
    </xf>
    <xf numFmtId="0" fontId="52" fillId="16" borderId="56">
      <alignment horizontal="center" vertical="center"/>
    </xf>
    <xf numFmtId="0" fontId="52" fillId="16" borderId="56">
      <alignment horizontal="center" vertical="center"/>
    </xf>
    <xf numFmtId="0" fontId="49" fillId="16" borderId="56">
      <alignment horizontal="center" vertical="center"/>
    </xf>
    <xf numFmtId="0" fontId="49" fillId="16" borderId="56">
      <alignment horizontal="center" vertical="center"/>
    </xf>
    <xf numFmtId="0" fontId="52" fillId="16" borderId="56">
      <alignment horizontal="center" vertical="center"/>
    </xf>
    <xf numFmtId="0" fontId="33" fillId="13" borderId="0"/>
    <xf numFmtId="0" fontId="33" fillId="13" borderId="0"/>
    <xf numFmtId="0" fontId="33" fillId="13" borderId="0"/>
    <xf numFmtId="0" fontId="42" fillId="13" borderId="0"/>
    <xf numFmtId="0" fontId="42" fillId="13" borderId="0"/>
    <xf numFmtId="0" fontId="42" fillId="13" borderId="0"/>
    <xf numFmtId="0" fontId="42" fillId="13" borderId="0"/>
    <xf numFmtId="0" fontId="42" fillId="13" borderId="0"/>
    <xf numFmtId="0" fontId="42" fillId="13" borderId="0"/>
    <xf numFmtId="0" fontId="41" fillId="13" borderId="0"/>
    <xf numFmtId="0" fontId="41" fillId="13" borderId="0"/>
    <xf numFmtId="0" fontId="42" fillId="13" borderId="0"/>
    <xf numFmtId="0" fontId="42" fillId="13" borderId="0"/>
    <xf numFmtId="0" fontId="41" fillId="13" borderId="0"/>
    <xf numFmtId="0" fontId="41" fillId="13" borderId="0"/>
    <xf numFmtId="0" fontId="41" fillId="13" borderId="0"/>
    <xf numFmtId="0" fontId="33" fillId="13" borderId="0"/>
    <xf numFmtId="0" fontId="33" fillId="13" borderId="0"/>
    <xf numFmtId="0" fontId="33" fillId="13" borderId="0"/>
    <xf numFmtId="0" fontId="33" fillId="13" borderId="0"/>
    <xf numFmtId="0" fontId="33" fillId="13" borderId="0"/>
    <xf numFmtId="0" fontId="33" fillId="13" borderId="0"/>
    <xf numFmtId="0" fontId="41" fillId="13" borderId="0"/>
    <xf numFmtId="0" fontId="53" fillId="13" borderId="0"/>
    <xf numFmtId="0" fontId="53" fillId="13" borderId="0"/>
    <xf numFmtId="0" fontId="53" fillId="13" borderId="0"/>
    <xf numFmtId="0" fontId="52" fillId="13" borderId="0"/>
    <xf numFmtId="0" fontId="52" fillId="13" borderId="0"/>
    <xf numFmtId="0" fontId="53" fillId="13" borderId="0"/>
    <xf numFmtId="0" fontId="54" fillId="13" borderId="0"/>
    <xf numFmtId="0" fontId="54" fillId="13" borderId="0"/>
    <xf numFmtId="0" fontId="54" fillId="13" borderId="0"/>
    <xf numFmtId="0" fontId="53" fillId="13" borderId="0"/>
    <xf numFmtId="0" fontId="53" fillId="13" borderId="0"/>
    <xf numFmtId="0" fontId="54" fillId="13" borderId="0"/>
    <xf numFmtId="0" fontId="43" fillId="13" borderId="0"/>
    <xf numFmtId="0" fontId="43" fillId="13" borderId="0"/>
    <xf numFmtId="0" fontId="43" fillId="13" borderId="0"/>
    <xf numFmtId="0" fontId="54" fillId="13" borderId="0"/>
    <xf numFmtId="0" fontId="54" fillId="13" borderId="0"/>
    <xf numFmtId="0" fontId="43"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43" fillId="13" borderId="0"/>
    <xf numFmtId="0" fontId="43" fillId="13" borderId="0"/>
    <xf numFmtId="0" fontId="35" fillId="13" borderId="0"/>
    <xf numFmtId="0" fontId="35" fillId="13" borderId="0"/>
    <xf numFmtId="0" fontId="35" fillId="13" borderId="0"/>
    <xf numFmtId="0" fontId="35" fillId="13" borderId="0"/>
    <xf numFmtId="0" fontId="35" fillId="13" borderId="0"/>
    <xf numFmtId="173" fontId="55" fillId="0" borderId="0"/>
    <xf numFmtId="173" fontId="55" fillId="0" borderId="0"/>
    <xf numFmtId="173" fontId="55" fillId="0" borderId="0"/>
    <xf numFmtId="173" fontId="35" fillId="0" borderId="0"/>
    <xf numFmtId="173" fontId="35" fillId="0" borderId="0"/>
    <xf numFmtId="173" fontId="35" fillId="0" borderId="0"/>
    <xf numFmtId="173" fontId="35" fillId="0" borderId="0"/>
    <xf numFmtId="173" fontId="35" fillId="0" borderId="0"/>
    <xf numFmtId="173" fontId="35" fillId="0" borderId="0"/>
    <xf numFmtId="173" fontId="35" fillId="0" borderId="0"/>
    <xf numFmtId="173" fontId="35" fillId="0" borderId="0"/>
    <xf numFmtId="173" fontId="55" fillId="0" borderId="0"/>
    <xf numFmtId="222" fontId="33" fillId="0" borderId="0"/>
    <xf numFmtId="222" fontId="33" fillId="0" borderId="0"/>
    <xf numFmtId="223" fontId="46"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37" fontId="33" fillId="0" borderId="0"/>
    <xf numFmtId="37" fontId="33" fillId="0" borderId="0"/>
    <xf numFmtId="223" fontId="33" fillId="0" borderId="0"/>
    <xf numFmtId="223"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3" fontId="33" fillId="0" borderId="0"/>
    <xf numFmtId="223" fontId="33" fillId="0" borderId="0"/>
    <xf numFmtId="0" fontId="46" fillId="0" borderId="0"/>
    <xf numFmtId="0" fontId="46" fillId="0" borderId="0"/>
    <xf numFmtId="0" fontId="46" fillId="0" borderId="0"/>
    <xf numFmtId="223" fontId="33" fillId="0" borderId="0"/>
    <xf numFmtId="223"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4" fontId="33" fillId="0" borderId="0"/>
    <xf numFmtId="224"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199" fontId="33" fillId="0" borderId="0"/>
    <xf numFmtId="199" fontId="33" fillId="0" borderId="0"/>
    <xf numFmtId="199" fontId="33" fillId="0" borderId="0"/>
    <xf numFmtId="199" fontId="33" fillId="0" borderId="0"/>
    <xf numFmtId="223" fontId="33" fillId="0" borderId="0"/>
    <xf numFmtId="223" fontId="33" fillId="0" borderId="0"/>
    <xf numFmtId="223" fontId="33" fillId="0" borderId="0"/>
    <xf numFmtId="223" fontId="33" fillId="0" borderId="0"/>
    <xf numFmtId="0" fontId="46" fillId="0" borderId="0"/>
    <xf numFmtId="223" fontId="33" fillId="0" borderId="0"/>
    <xf numFmtId="223" fontId="33" fillId="0" borderId="0"/>
    <xf numFmtId="223" fontId="33" fillId="0" borderId="0"/>
    <xf numFmtId="223" fontId="33" fillId="0" borderId="0"/>
    <xf numFmtId="222" fontId="33" fillId="0" borderId="0"/>
    <xf numFmtId="222" fontId="33" fillId="0" borderId="0"/>
    <xf numFmtId="223" fontId="33" fillId="0" borderId="0"/>
    <xf numFmtId="223" fontId="33" fillId="0" borderId="0"/>
    <xf numFmtId="225" fontId="33" fillId="0" borderId="0"/>
    <xf numFmtId="225" fontId="33" fillId="0" borderId="0"/>
    <xf numFmtId="226" fontId="33" fillId="0" borderId="0"/>
    <xf numFmtId="226" fontId="33" fillId="0" borderId="0"/>
    <xf numFmtId="226" fontId="33" fillId="0" borderId="0"/>
    <xf numFmtId="226" fontId="33" fillId="0" borderId="0"/>
    <xf numFmtId="227" fontId="46" fillId="0" borderId="0"/>
    <xf numFmtId="226" fontId="33" fillId="0" borderId="0"/>
    <xf numFmtId="226" fontId="33" fillId="0" borderId="0"/>
    <xf numFmtId="226" fontId="33" fillId="0" borderId="0"/>
    <xf numFmtId="226" fontId="33" fillId="0" borderId="0"/>
    <xf numFmtId="225" fontId="33" fillId="0" borderId="0"/>
    <xf numFmtId="225" fontId="33" fillId="0" borderId="0"/>
    <xf numFmtId="226" fontId="33" fillId="0" borderId="0"/>
    <xf numFmtId="226" fontId="33" fillId="0" borderId="0"/>
    <xf numFmtId="228" fontId="33" fillId="0" borderId="0"/>
    <xf numFmtId="228" fontId="33" fillId="0" borderId="0"/>
    <xf numFmtId="229" fontId="33" fillId="0" borderId="0"/>
    <xf numFmtId="229" fontId="33" fillId="0" borderId="0"/>
    <xf numFmtId="225" fontId="33" fillId="0" borderId="0"/>
    <xf numFmtId="225" fontId="33" fillId="0" borderId="0"/>
    <xf numFmtId="229" fontId="33" fillId="0" borderId="0"/>
    <xf numFmtId="229" fontId="33" fillId="0" borderId="0"/>
    <xf numFmtId="226" fontId="33" fillId="0" borderId="0"/>
    <xf numFmtId="226" fontId="33" fillId="0" borderId="0"/>
    <xf numFmtId="226" fontId="33" fillId="0" borderId="0"/>
    <xf numFmtId="226" fontId="33" fillId="0" borderId="0"/>
    <xf numFmtId="226" fontId="33" fillId="0" borderId="0"/>
    <xf numFmtId="226" fontId="33" fillId="0" borderId="0"/>
    <xf numFmtId="230" fontId="46" fillId="0" borderId="0"/>
    <xf numFmtId="226" fontId="33" fillId="0" borderId="0"/>
    <xf numFmtId="226" fontId="33" fillId="0" borderId="0"/>
    <xf numFmtId="231" fontId="33" fillId="0" borderId="0"/>
    <xf numFmtId="231" fontId="33" fillId="0" borderId="0"/>
    <xf numFmtId="231" fontId="33" fillId="0" borderId="0"/>
    <xf numFmtId="231" fontId="33" fillId="0" borderId="0"/>
    <xf numFmtId="226" fontId="33" fillId="0" borderId="0"/>
    <xf numFmtId="226" fontId="33" fillId="0" borderId="0"/>
    <xf numFmtId="225" fontId="46" fillId="0" borderId="0"/>
    <xf numFmtId="226" fontId="33" fillId="0" borderId="0"/>
    <xf numFmtId="226" fontId="33" fillId="0" borderId="0"/>
    <xf numFmtId="226" fontId="33" fillId="0" borderId="0"/>
    <xf numFmtId="226" fontId="33" fillId="0" borderId="0"/>
    <xf numFmtId="226" fontId="33" fillId="0" borderId="0"/>
    <xf numFmtId="226" fontId="33" fillId="0" borderId="0"/>
    <xf numFmtId="230" fontId="33" fillId="0" borderId="0"/>
    <xf numFmtId="230"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25" fontId="46" fillId="0" borderId="0"/>
    <xf numFmtId="232" fontId="33" fillId="0" borderId="0"/>
    <xf numFmtId="232" fontId="33" fillId="0" borderId="0"/>
    <xf numFmtId="226" fontId="33" fillId="0" borderId="0"/>
    <xf numFmtId="226" fontId="33" fillId="0" borderId="0"/>
    <xf numFmtId="232" fontId="33" fillId="0" borderId="0"/>
    <xf numFmtId="232" fontId="33" fillId="0" borderId="0"/>
    <xf numFmtId="232" fontId="33" fillId="0" borderId="0"/>
    <xf numFmtId="232" fontId="33" fillId="0" borderId="0"/>
    <xf numFmtId="43" fontId="33" fillId="0" borderId="0"/>
    <xf numFmtId="43" fontId="33" fillId="0" borderId="0"/>
    <xf numFmtId="226" fontId="33" fillId="0" borderId="0"/>
    <xf numFmtId="226" fontId="33" fillId="0" borderId="0"/>
    <xf numFmtId="231" fontId="33" fillId="0" borderId="0"/>
    <xf numFmtId="231" fontId="33" fillId="0" borderId="0"/>
    <xf numFmtId="226" fontId="33" fillId="0" borderId="0"/>
    <xf numFmtId="226" fontId="33" fillId="0" borderId="0"/>
    <xf numFmtId="226" fontId="33" fillId="0" borderId="0"/>
    <xf numFmtId="226" fontId="33" fillId="0" borderId="0"/>
    <xf numFmtId="226" fontId="33" fillId="0" borderId="0"/>
    <xf numFmtId="226"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183" fontId="35" fillId="0" borderId="0"/>
    <xf numFmtId="183" fontId="35" fillId="0" borderId="0"/>
    <xf numFmtId="183" fontId="35" fillId="0" borderId="0"/>
    <xf numFmtId="233" fontId="33" fillId="0" borderId="0"/>
    <xf numFmtId="233"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0" fontId="35" fillId="0" borderId="0"/>
    <xf numFmtId="0" fontId="35" fillId="0" borderId="0"/>
    <xf numFmtId="0" fontId="35" fillId="0" borderId="0"/>
    <xf numFmtId="0" fontId="35" fillId="0" borderId="0"/>
    <xf numFmtId="0" fontId="35" fillId="0" borderId="0"/>
    <xf numFmtId="0" fontId="35" fillId="0" borderId="0"/>
    <xf numFmtId="235" fontId="33" fillId="0" borderId="0"/>
    <xf numFmtId="235" fontId="33" fillId="0" borderId="0"/>
    <xf numFmtId="0" fontId="33" fillId="0" borderId="0"/>
    <xf numFmtId="0" fontId="33" fillId="0" borderId="0"/>
    <xf numFmtId="43" fontId="33" fillId="0" borderId="0"/>
    <xf numFmtId="43" fontId="33" fillId="0" borderId="0"/>
    <xf numFmtId="43" fontId="33" fillId="0" borderId="0"/>
    <xf numFmtId="43"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183" fontId="35" fillId="0" borderId="0"/>
    <xf numFmtId="183" fontId="35" fillId="0" borderId="0"/>
    <xf numFmtId="183" fontId="35" fillId="0" borderId="0"/>
    <xf numFmtId="233" fontId="33" fillId="0" borderId="0"/>
    <xf numFmtId="233"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235" fontId="33" fillId="0" borderId="0"/>
    <xf numFmtId="235" fontId="33" fillId="0" borderId="0"/>
    <xf numFmtId="0" fontId="33" fillId="0" borderId="0"/>
    <xf numFmtId="0" fontId="33" fillId="0" borderId="0"/>
    <xf numFmtId="43" fontId="33" fillId="0" borderId="0"/>
    <xf numFmtId="43" fontId="33" fillId="0" borderId="0"/>
    <xf numFmtId="232" fontId="33" fillId="0" borderId="0"/>
    <xf numFmtId="232" fontId="33" fillId="0" borderId="0"/>
    <xf numFmtId="232" fontId="33" fillId="0" borderId="0"/>
    <xf numFmtId="232" fontId="33" fillId="0" borderId="0"/>
    <xf numFmtId="225" fontId="33" fillId="0" borderId="0"/>
    <xf numFmtId="225" fontId="33" fillId="0" borderId="0"/>
    <xf numFmtId="225" fontId="33" fillId="0" borderId="0"/>
    <xf numFmtId="225"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23" fontId="33" fillId="0" borderId="0"/>
    <xf numFmtId="223"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1" fontId="33" fillId="0" borderId="0"/>
    <xf numFmtId="231"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26" fontId="33" fillId="0" borderId="0"/>
    <xf numFmtId="226" fontId="33" fillId="0" borderId="0"/>
    <xf numFmtId="225" fontId="46" fillId="0" borderId="0"/>
    <xf numFmtId="231" fontId="33" fillId="0" borderId="0"/>
    <xf numFmtId="231" fontId="33" fillId="0" borderId="0"/>
    <xf numFmtId="225" fontId="33" fillId="0" borderId="0"/>
    <xf numFmtId="225" fontId="33" fillId="0" borderId="0"/>
    <xf numFmtId="232" fontId="33" fillId="0" borderId="0"/>
    <xf numFmtId="232" fontId="33" fillId="0" borderId="0"/>
    <xf numFmtId="231" fontId="33" fillId="0" borderId="0"/>
    <xf numFmtId="231" fontId="33" fillId="0" borderId="0"/>
    <xf numFmtId="0" fontId="46" fillId="0" borderId="0"/>
    <xf numFmtId="0" fontId="46" fillId="0" borderId="0"/>
    <xf numFmtId="0" fontId="46" fillId="0" borderId="0"/>
    <xf numFmtId="231" fontId="46" fillId="0" borderId="0"/>
    <xf numFmtId="232" fontId="33" fillId="0" borderId="0"/>
    <xf numFmtId="232" fontId="33" fillId="0" borderId="0"/>
    <xf numFmtId="232" fontId="33" fillId="0" borderId="0"/>
    <xf numFmtId="232" fontId="33" fillId="0" borderId="0"/>
    <xf numFmtId="232" fontId="33" fillId="0" borderId="0"/>
    <xf numFmtId="0" fontId="33" fillId="0" borderId="0"/>
    <xf numFmtId="0"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51" fillId="0" borderId="0"/>
    <xf numFmtId="232" fontId="51" fillId="0" borderId="0"/>
    <xf numFmtId="232" fontId="33" fillId="0" borderId="0"/>
    <xf numFmtId="232" fontId="33" fillId="0" borderId="0"/>
    <xf numFmtId="232" fontId="33" fillId="0" borderId="0"/>
    <xf numFmtId="225" fontId="33" fillId="0" borderId="0"/>
    <xf numFmtId="225" fontId="33" fillId="0" borderId="0"/>
    <xf numFmtId="232" fontId="33" fillId="0" borderId="0"/>
    <xf numFmtId="232" fontId="33" fillId="0" borderId="0"/>
    <xf numFmtId="225" fontId="33" fillId="0" borderId="0"/>
    <xf numFmtId="225" fontId="33" fillId="0" borderId="0"/>
    <xf numFmtId="231" fontId="46" fillId="0" borderId="0"/>
    <xf numFmtId="232" fontId="33" fillId="0" borderId="0"/>
    <xf numFmtId="232" fontId="33" fillId="0" borderId="0"/>
    <xf numFmtId="231" fontId="33" fillId="0" borderId="0"/>
    <xf numFmtId="231" fontId="33" fillId="0" borderId="0"/>
    <xf numFmtId="232" fontId="33" fillId="0" borderId="0"/>
    <xf numFmtId="232" fontId="33" fillId="0" borderId="0"/>
    <xf numFmtId="231" fontId="33" fillId="0" borderId="0"/>
    <xf numFmtId="231" fontId="33" fillId="0" borderId="0"/>
    <xf numFmtId="226" fontId="33" fillId="0" borderId="0"/>
    <xf numFmtId="226" fontId="33" fillId="0" borderId="0"/>
    <xf numFmtId="232" fontId="33" fillId="0" borderId="0"/>
    <xf numFmtId="231" fontId="33" fillId="0" borderId="0"/>
    <xf numFmtId="231"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24" fontId="33" fillId="0" borderId="0"/>
    <xf numFmtId="224" fontId="33" fillId="0" borderId="0"/>
    <xf numFmtId="232" fontId="33" fillId="0" borderId="0"/>
    <xf numFmtId="232" fontId="33" fillId="0" borderId="0"/>
    <xf numFmtId="226" fontId="46" fillId="0" borderId="0"/>
    <xf numFmtId="225" fontId="33" fillId="0" borderId="0"/>
    <xf numFmtId="225" fontId="33" fillId="0" borderId="0"/>
    <xf numFmtId="232" fontId="33" fillId="0" borderId="0"/>
    <xf numFmtId="232" fontId="33" fillId="0" borderId="0"/>
    <xf numFmtId="236" fontId="46" fillId="0" borderId="0"/>
    <xf numFmtId="43" fontId="33" fillId="0" borderId="0"/>
    <xf numFmtId="43"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33" fontId="33" fillId="0" borderId="0"/>
    <xf numFmtId="233"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183" fontId="35" fillId="0" borderId="0"/>
    <xf numFmtId="183" fontId="35" fillId="0" borderId="0"/>
    <xf numFmtId="183" fontId="35" fillId="0" borderId="0"/>
    <xf numFmtId="233" fontId="33" fillId="0" borderId="0"/>
    <xf numFmtId="233"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235" fontId="33" fillId="0" borderId="0"/>
    <xf numFmtId="235" fontId="33" fillId="0" borderId="0"/>
    <xf numFmtId="0" fontId="33" fillId="0" borderId="0"/>
    <xf numFmtId="0" fontId="33" fillId="0" borderId="0"/>
    <xf numFmtId="43" fontId="33" fillId="0" borderId="0"/>
    <xf numFmtId="43" fontId="33" fillId="0" borderId="0"/>
    <xf numFmtId="43" fontId="33" fillId="0" borderId="0"/>
    <xf numFmtId="43"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183" fontId="35" fillId="0" borderId="0"/>
    <xf numFmtId="183" fontId="35" fillId="0" borderId="0"/>
    <xf numFmtId="183" fontId="35" fillId="0" borderId="0"/>
    <xf numFmtId="233" fontId="33" fillId="0" borderId="0"/>
    <xf numFmtId="233" fontId="33" fillId="0" borderId="0"/>
    <xf numFmtId="0" fontId="35" fillId="0" borderId="0"/>
    <xf numFmtId="0" fontId="35" fillId="0" borderId="0"/>
    <xf numFmtId="0"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234"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235" fontId="33" fillId="0" borderId="0"/>
    <xf numFmtId="235" fontId="33" fillId="0" borderId="0"/>
    <xf numFmtId="0" fontId="33" fillId="0" borderId="0"/>
    <xf numFmtId="0" fontId="33" fillId="0" borderId="0"/>
    <xf numFmtId="43" fontId="33" fillId="0" borderId="0"/>
    <xf numFmtId="43" fontId="33" fillId="0" borderId="0"/>
    <xf numFmtId="205" fontId="33" fillId="0" borderId="0"/>
    <xf numFmtId="205" fontId="33" fillId="0" borderId="0"/>
    <xf numFmtId="0" fontId="33" fillId="0" borderId="0"/>
    <xf numFmtId="0" fontId="33" fillId="0" borderId="0"/>
    <xf numFmtId="232" fontId="33" fillId="0" borderId="0"/>
    <xf numFmtId="232" fontId="33" fillId="0" borderId="0"/>
    <xf numFmtId="232" fontId="33" fillId="0" borderId="0"/>
    <xf numFmtId="232" fontId="33" fillId="0" borderId="0"/>
    <xf numFmtId="225" fontId="46" fillId="0" borderId="0"/>
    <xf numFmtId="232" fontId="33" fillId="0" borderId="0"/>
    <xf numFmtId="232" fontId="33" fillId="0" borderId="0"/>
    <xf numFmtId="226" fontId="33" fillId="0" borderId="0"/>
    <xf numFmtId="226"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1" fontId="33" fillId="0" borderId="0"/>
    <xf numFmtId="231" fontId="33" fillId="0" borderId="0"/>
    <xf numFmtId="231" fontId="33" fillId="0" borderId="0"/>
    <xf numFmtId="231" fontId="33" fillId="0" borderId="0"/>
    <xf numFmtId="232" fontId="33" fillId="0" borderId="0"/>
    <xf numFmtId="232" fontId="33" fillId="0" borderId="0"/>
    <xf numFmtId="226" fontId="33" fillId="0" borderId="0"/>
    <xf numFmtId="226"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1" fontId="46" fillId="0" borderId="0"/>
    <xf numFmtId="226" fontId="33" fillId="0" borderId="0"/>
    <xf numFmtId="226" fontId="33" fillId="0" borderId="0"/>
    <xf numFmtId="232" fontId="33" fillId="0" borderId="0"/>
    <xf numFmtId="232" fontId="33" fillId="0" borderId="0"/>
    <xf numFmtId="226" fontId="33" fillId="0" borderId="0"/>
    <xf numFmtId="226" fontId="33" fillId="0" borderId="0"/>
    <xf numFmtId="231" fontId="33" fillId="0" borderId="0"/>
    <xf numFmtId="231" fontId="33" fillId="0" borderId="0"/>
    <xf numFmtId="225" fontId="33" fillId="0" borderId="0"/>
    <xf numFmtId="225" fontId="33" fillId="0" borderId="0"/>
    <xf numFmtId="223" fontId="33" fillId="0" borderId="0"/>
    <xf numFmtId="223" fontId="33" fillId="0" borderId="0"/>
    <xf numFmtId="223" fontId="33" fillId="0" borderId="0"/>
    <xf numFmtId="223" fontId="33" fillId="0" borderId="0"/>
    <xf numFmtId="232" fontId="33" fillId="0" borderId="0"/>
    <xf numFmtId="232" fontId="33" fillId="0" borderId="0"/>
    <xf numFmtId="226" fontId="33" fillId="0" borderId="0"/>
    <xf numFmtId="226" fontId="33" fillId="0" borderId="0"/>
    <xf numFmtId="232" fontId="33" fillId="0" borderId="0"/>
    <xf numFmtId="232" fontId="33" fillId="0" borderId="0"/>
    <xf numFmtId="232" fontId="33" fillId="0" borderId="0"/>
    <xf numFmtId="232" fontId="33" fillId="0" borderId="0"/>
    <xf numFmtId="231" fontId="46" fillId="0" borderId="0"/>
    <xf numFmtId="226" fontId="33" fillId="0" borderId="0"/>
    <xf numFmtId="226" fontId="33" fillId="0" borderId="0"/>
    <xf numFmtId="232" fontId="33" fillId="0" borderId="0"/>
    <xf numFmtId="232" fontId="33" fillId="0" borderId="0"/>
    <xf numFmtId="225" fontId="33" fillId="0" borderId="0"/>
    <xf numFmtId="225" fontId="33" fillId="0" borderId="0"/>
    <xf numFmtId="232" fontId="33" fillId="0" borderId="0"/>
    <xf numFmtId="232" fontId="33" fillId="0" borderId="0"/>
    <xf numFmtId="231" fontId="33" fillId="0" borderId="0"/>
    <xf numFmtId="231" fontId="33" fillId="0" borderId="0"/>
    <xf numFmtId="225" fontId="55"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25" fontId="46" fillId="0" borderId="0"/>
    <xf numFmtId="225" fontId="33" fillId="0" borderId="0"/>
    <xf numFmtId="225" fontId="33" fillId="0" borderId="0"/>
    <xf numFmtId="232" fontId="33" fillId="0" borderId="0"/>
    <xf numFmtId="232" fontId="33" fillId="0" borderId="0"/>
    <xf numFmtId="225" fontId="33" fillId="0" borderId="0"/>
    <xf numFmtId="225" fontId="33" fillId="0" borderId="0"/>
    <xf numFmtId="232" fontId="33" fillId="0" borderId="0"/>
    <xf numFmtId="232" fontId="33" fillId="0" borderId="0"/>
    <xf numFmtId="232" fontId="33" fillId="0" borderId="0"/>
    <xf numFmtId="232" fontId="33" fillId="0" borderId="0"/>
    <xf numFmtId="226" fontId="33" fillId="0" borderId="0"/>
    <xf numFmtId="226"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23" fontId="33" fillId="0" borderId="0"/>
    <xf numFmtId="223" fontId="33" fillId="0" borderId="0"/>
    <xf numFmtId="223" fontId="33" fillId="0" borderId="0"/>
    <xf numFmtId="223" fontId="33" fillId="0" borderId="0"/>
    <xf numFmtId="223" fontId="33" fillId="0" borderId="0"/>
    <xf numFmtId="223" fontId="33" fillId="0" borderId="0"/>
    <xf numFmtId="199" fontId="33" fillId="0" borderId="0"/>
    <xf numFmtId="199" fontId="33" fillId="0" borderId="0"/>
    <xf numFmtId="199" fontId="33" fillId="0" borderId="0"/>
    <xf numFmtId="199" fontId="33" fillId="0" borderId="0"/>
    <xf numFmtId="223" fontId="33" fillId="0" borderId="0"/>
    <xf numFmtId="223" fontId="33" fillId="0" borderId="0"/>
    <xf numFmtId="223" fontId="33" fillId="0" borderId="0"/>
    <xf numFmtId="223" fontId="33" fillId="0" borderId="0"/>
    <xf numFmtId="225" fontId="33" fillId="0" borderId="0"/>
    <xf numFmtId="225" fontId="33" fillId="0" borderId="0"/>
    <xf numFmtId="232" fontId="33" fillId="0" borderId="0"/>
    <xf numFmtId="232" fontId="33" fillId="0" borderId="0"/>
    <xf numFmtId="232" fontId="33" fillId="0" borderId="0"/>
    <xf numFmtId="232" fontId="33" fillId="0" borderId="0"/>
    <xf numFmtId="232" fontId="33" fillId="0" borderId="0"/>
    <xf numFmtId="232" fontId="33" fillId="0" borderId="0"/>
    <xf numFmtId="231" fontId="33" fillId="0" borderId="0"/>
    <xf numFmtId="231" fontId="33" fillId="0" borderId="0"/>
    <xf numFmtId="232" fontId="33" fillId="0" borderId="0"/>
    <xf numFmtId="232" fontId="33" fillId="0" borderId="0"/>
    <xf numFmtId="232" fontId="33" fillId="0" borderId="0"/>
    <xf numFmtId="232" fontId="33" fillId="0" borderId="0"/>
    <xf numFmtId="0" fontId="46" fillId="0" borderId="0"/>
    <xf numFmtId="225" fontId="33" fillId="0" borderId="0"/>
    <xf numFmtId="225" fontId="33" fillId="0" borderId="0"/>
    <xf numFmtId="231" fontId="33" fillId="0" borderId="0"/>
    <xf numFmtId="231" fontId="33" fillId="0" borderId="0"/>
    <xf numFmtId="230" fontId="46" fillId="0" borderId="0"/>
    <xf numFmtId="232" fontId="33" fillId="0" borderId="0"/>
    <xf numFmtId="232" fontId="33" fillId="0" borderId="0"/>
    <xf numFmtId="226" fontId="33" fillId="0" borderId="0"/>
    <xf numFmtId="226" fontId="33" fillId="0" borderId="0"/>
    <xf numFmtId="232" fontId="33" fillId="0" borderId="0"/>
    <xf numFmtId="232" fontId="33" fillId="0" borderId="0"/>
    <xf numFmtId="231" fontId="33" fillId="0" borderId="0"/>
    <xf numFmtId="231" fontId="33" fillId="0" borderId="0"/>
    <xf numFmtId="237" fontId="33" fillId="0" borderId="0"/>
    <xf numFmtId="237" fontId="33" fillId="0" borderId="0"/>
    <xf numFmtId="238" fontId="46" fillId="0" borderId="0"/>
    <xf numFmtId="39" fontId="33" fillId="0" borderId="0"/>
    <xf numFmtId="39" fontId="33" fillId="0" borderId="0"/>
    <xf numFmtId="237" fontId="33" fillId="0" borderId="0"/>
    <xf numFmtId="237" fontId="33" fillId="0" borderId="0"/>
    <xf numFmtId="39" fontId="33" fillId="0" borderId="0"/>
    <xf numFmtId="39" fontId="33" fillId="0" borderId="0"/>
    <xf numFmtId="39" fontId="33" fillId="0" borderId="0"/>
    <xf numFmtId="39" fontId="33" fillId="0" borderId="0"/>
    <xf numFmtId="237" fontId="33" fillId="0" borderId="0"/>
    <xf numFmtId="237"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237" fontId="33" fillId="0" borderId="0"/>
    <xf numFmtId="237" fontId="33" fillId="0" borderId="0"/>
    <xf numFmtId="39" fontId="33" fillId="0" borderId="0"/>
    <xf numFmtId="39" fontId="33" fillId="0" borderId="0"/>
    <xf numFmtId="39" fontId="33" fillId="0" borderId="0"/>
    <xf numFmtId="39" fontId="33" fillId="0" borderId="0"/>
    <xf numFmtId="0" fontId="46" fillId="0" borderId="0"/>
    <xf numFmtId="0" fontId="46" fillId="0" borderId="0"/>
    <xf numFmtId="0" fontId="46" fillId="0" borderId="0"/>
    <xf numFmtId="223" fontId="33" fillId="0" borderId="0"/>
    <xf numFmtId="223" fontId="33" fillId="0" borderId="0"/>
    <xf numFmtId="39" fontId="33" fillId="0" borderId="0"/>
    <xf numFmtId="39" fontId="33" fillId="0" borderId="0"/>
    <xf numFmtId="39" fontId="33" fillId="0" borderId="0"/>
    <xf numFmtId="39" fontId="33" fillId="0" borderId="0"/>
    <xf numFmtId="237" fontId="33" fillId="0" borderId="0"/>
    <xf numFmtId="237" fontId="33" fillId="0" borderId="0"/>
    <xf numFmtId="39" fontId="33" fillId="0" borderId="0"/>
    <xf numFmtId="39" fontId="33" fillId="0" borderId="0"/>
    <xf numFmtId="39" fontId="33" fillId="0" borderId="0"/>
    <xf numFmtId="39" fontId="33" fillId="0" borderId="0"/>
    <xf numFmtId="237" fontId="33" fillId="0" borderId="0"/>
    <xf numFmtId="237" fontId="33" fillId="0" borderId="0"/>
    <xf numFmtId="39" fontId="33" fillId="0" borderId="0"/>
    <xf numFmtId="39" fontId="33" fillId="0" borderId="0"/>
    <xf numFmtId="39" fontId="33" fillId="0" borderId="0"/>
    <xf numFmtId="39" fontId="33" fillId="0" borderId="0"/>
    <xf numFmtId="237" fontId="33" fillId="0" borderId="0"/>
    <xf numFmtId="237" fontId="33" fillId="0" borderId="0"/>
    <xf numFmtId="39" fontId="33" fillId="0" borderId="0"/>
    <xf numFmtId="39" fontId="33" fillId="0" borderId="0"/>
    <xf numFmtId="237" fontId="33" fillId="0" borderId="0"/>
    <xf numFmtId="237" fontId="33" fillId="0" borderId="0"/>
    <xf numFmtId="223" fontId="33" fillId="0" borderId="0"/>
    <xf numFmtId="223"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39" fontId="33" fillId="0" borderId="0"/>
    <xf numFmtId="223" fontId="33" fillId="0" borderId="0"/>
    <xf numFmtId="223" fontId="33" fillId="0" borderId="0"/>
    <xf numFmtId="39" fontId="33" fillId="0" borderId="0"/>
    <xf numFmtId="39" fontId="33" fillId="0" borderId="0"/>
    <xf numFmtId="223" fontId="33" fillId="0" borderId="0"/>
    <xf numFmtId="223" fontId="33" fillId="0" borderId="0"/>
    <xf numFmtId="0" fontId="46" fillId="0" borderId="0"/>
    <xf numFmtId="39" fontId="33" fillId="0" borderId="0"/>
    <xf numFmtId="39" fontId="33" fillId="0" borderId="0"/>
    <xf numFmtId="39" fontId="33" fillId="0" borderId="0"/>
    <xf numFmtId="39" fontId="33" fillId="0" borderId="0"/>
    <xf numFmtId="237" fontId="33" fillId="0" borderId="0"/>
    <xf numFmtId="237" fontId="33" fillId="0" borderId="0"/>
    <xf numFmtId="39" fontId="33" fillId="0" borderId="0"/>
    <xf numFmtId="39" fontId="33" fillId="0" borderId="0"/>
    <xf numFmtId="239" fontId="33" fillId="17" borderId="57"/>
    <xf numFmtId="239" fontId="33" fillId="17" borderId="57"/>
    <xf numFmtId="239" fontId="33" fillId="17" borderId="57"/>
    <xf numFmtId="239" fontId="33" fillId="17" borderId="57"/>
    <xf numFmtId="239" fontId="33" fillId="17" borderId="57"/>
    <xf numFmtId="239" fontId="33" fillId="17" borderId="57"/>
    <xf numFmtId="239" fontId="33" fillId="17" borderId="57"/>
    <xf numFmtId="239" fontId="33" fillId="17" borderId="57"/>
    <xf numFmtId="239" fontId="33" fillId="17" borderId="57"/>
    <xf numFmtId="239" fontId="51" fillId="17" borderId="57"/>
    <xf numFmtId="239" fontId="51" fillId="17" borderId="57"/>
    <xf numFmtId="239" fontId="33" fillId="17" borderId="57"/>
    <xf numFmtId="239" fontId="33" fillId="17" borderId="57"/>
    <xf numFmtId="239" fontId="33" fillId="17" borderId="57"/>
    <xf numFmtId="232" fontId="33" fillId="0" borderId="0"/>
    <xf numFmtId="232" fontId="33" fillId="0" borderId="0"/>
    <xf numFmtId="231" fontId="33" fillId="0" borderId="0"/>
    <xf numFmtId="231" fontId="33" fillId="0" borderId="0"/>
    <xf numFmtId="232" fontId="33" fillId="0" borderId="0"/>
    <xf numFmtId="232" fontId="33" fillId="0" borderId="0"/>
    <xf numFmtId="43" fontId="33" fillId="0" borderId="0"/>
    <xf numFmtId="43" fontId="33" fillId="0" borderId="0"/>
    <xf numFmtId="232" fontId="33" fillId="0" borderId="0"/>
    <xf numFmtId="232" fontId="33" fillId="0" borderId="0"/>
    <xf numFmtId="231" fontId="33" fillId="0" borderId="0"/>
    <xf numFmtId="231" fontId="33" fillId="0" borderId="0"/>
    <xf numFmtId="0" fontId="33" fillId="0" borderId="0"/>
    <xf numFmtId="0" fontId="33" fillId="0" borderId="0"/>
    <xf numFmtId="240" fontId="33" fillId="0" borderId="0"/>
    <xf numFmtId="240" fontId="33" fillId="0" borderId="0"/>
    <xf numFmtId="193" fontId="33" fillId="0" borderId="0"/>
    <xf numFmtId="193" fontId="33" fillId="0" borderId="0"/>
    <xf numFmtId="193" fontId="33" fillId="0" borderId="0"/>
    <xf numFmtId="193" fontId="33" fillId="0" borderId="0"/>
    <xf numFmtId="0" fontId="33" fillId="0" borderId="0"/>
    <xf numFmtId="0" fontId="33" fillId="0" borderId="0"/>
    <xf numFmtId="0" fontId="33" fillId="0" borderId="0"/>
    <xf numFmtId="0" fontId="33" fillId="0" borderId="0"/>
    <xf numFmtId="241" fontId="35" fillId="0" borderId="0"/>
    <xf numFmtId="241" fontId="35" fillId="0" borderId="0"/>
    <xf numFmtId="241" fontId="35" fillId="0" borderId="0"/>
    <xf numFmtId="242" fontId="35" fillId="0" borderId="0"/>
    <xf numFmtId="242" fontId="35" fillId="0" borderId="0"/>
    <xf numFmtId="242" fontId="35" fillId="0" borderId="0"/>
    <xf numFmtId="0" fontId="33" fillId="0" borderId="0"/>
    <xf numFmtId="0" fontId="33" fillId="0" borderId="0"/>
    <xf numFmtId="243" fontId="35" fillId="0" borderId="0"/>
    <xf numFmtId="243" fontId="35" fillId="0" borderId="0"/>
    <xf numFmtId="243"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241" fontId="35" fillId="0" borderId="0"/>
    <xf numFmtId="241" fontId="35" fillId="0" borderId="0"/>
    <xf numFmtId="241" fontId="35" fillId="0" borderId="0"/>
    <xf numFmtId="241" fontId="35" fillId="0" borderId="0"/>
    <xf numFmtId="241" fontId="35" fillId="0" borderId="0"/>
    <xf numFmtId="241" fontId="35" fillId="0" borderId="0"/>
    <xf numFmtId="232" fontId="33" fillId="0" borderId="0"/>
    <xf numFmtId="232" fontId="33" fillId="0" borderId="0"/>
    <xf numFmtId="232" fontId="33" fillId="0" borderId="0"/>
    <xf numFmtId="232" fontId="33" fillId="0" borderId="0"/>
    <xf numFmtId="0" fontId="33" fillId="0" borderId="0"/>
    <xf numFmtId="0" fontId="33" fillId="0" borderId="0"/>
    <xf numFmtId="43" fontId="33" fillId="0" borderId="0"/>
    <xf numFmtId="43" fontId="33" fillId="0" borderId="0"/>
    <xf numFmtId="0" fontId="33" fillId="0" borderId="0"/>
    <xf numFmtId="0" fontId="33" fillId="0" borderId="0"/>
    <xf numFmtId="0" fontId="33" fillId="0" borderId="0"/>
    <xf numFmtId="244" fontId="33" fillId="0" borderId="0"/>
    <xf numFmtId="244" fontId="33" fillId="0" borderId="0"/>
    <xf numFmtId="0" fontId="33" fillId="0" borderId="0"/>
    <xf numFmtId="0" fontId="33" fillId="0" borderId="0"/>
    <xf numFmtId="238" fontId="33" fillId="0" borderId="0"/>
    <xf numFmtId="238" fontId="33" fillId="0" borderId="0"/>
    <xf numFmtId="0" fontId="41" fillId="17" borderId="0"/>
    <xf numFmtId="0" fontId="41" fillId="17" borderId="0"/>
    <xf numFmtId="0" fontId="41" fillId="17" borderId="0"/>
    <xf numFmtId="0" fontId="33" fillId="17" borderId="0"/>
    <xf numFmtId="0" fontId="33" fillId="17" borderId="0"/>
    <xf numFmtId="0" fontId="33" fillId="17" borderId="0"/>
    <xf numFmtId="0" fontId="33" fillId="17" borderId="0"/>
    <xf numFmtId="0" fontId="33" fillId="17" borderId="0"/>
    <xf numFmtId="0" fontId="33" fillId="17" borderId="0"/>
    <xf numFmtId="0" fontId="41" fillId="17"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245" fontId="56" fillId="0" borderId="0"/>
    <xf numFmtId="245" fontId="56" fillId="0" borderId="0"/>
    <xf numFmtId="245" fontId="56" fillId="0" borderId="0"/>
    <xf numFmtId="245" fontId="56" fillId="0" borderId="0"/>
    <xf numFmtId="245" fontId="56" fillId="0" borderId="0"/>
    <xf numFmtId="245" fontId="56" fillId="0" borderId="0"/>
    <xf numFmtId="245" fontId="56" fillId="0" borderId="0"/>
    <xf numFmtId="245" fontId="56" fillId="0" borderId="0"/>
    <xf numFmtId="245" fontId="56" fillId="0" borderId="0"/>
    <xf numFmtId="245"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6" fillId="0" borderId="0"/>
    <xf numFmtId="0" fontId="55" fillId="0" borderId="0"/>
    <xf numFmtId="0" fontId="55" fillId="0" borderId="0"/>
    <xf numFmtId="0" fontId="55" fillId="0" borderId="0"/>
    <xf numFmtId="0" fontId="55"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33" fillId="18" borderId="0"/>
    <xf numFmtId="0" fontId="33" fillId="18" borderId="0"/>
    <xf numFmtId="246" fontId="33" fillId="18" borderId="0"/>
    <xf numFmtId="246" fontId="33" fillId="18" borderId="0"/>
    <xf numFmtId="245" fontId="46" fillId="19" borderId="0"/>
    <xf numFmtId="0" fontId="57" fillId="19" borderId="0"/>
    <xf numFmtId="0" fontId="33" fillId="19" borderId="0"/>
    <xf numFmtId="0" fontId="33" fillId="19" borderId="0"/>
    <xf numFmtId="245" fontId="46" fillId="19" borderId="0"/>
    <xf numFmtId="0" fontId="33" fillId="18" borderId="0"/>
    <xf numFmtId="0" fontId="33" fillId="18" borderId="0"/>
    <xf numFmtId="38" fontId="44" fillId="0" borderId="0"/>
    <xf numFmtId="38" fontId="44" fillId="0" borderId="0"/>
    <xf numFmtId="247" fontId="33" fillId="0" borderId="0"/>
    <xf numFmtId="247" fontId="33" fillId="0" borderId="0"/>
    <xf numFmtId="248" fontId="46" fillId="0" borderId="0"/>
    <xf numFmtId="249" fontId="33" fillId="0" borderId="0"/>
    <xf numFmtId="249" fontId="33" fillId="0" borderId="0"/>
    <xf numFmtId="247" fontId="33" fillId="0" borderId="0"/>
    <xf numFmtId="247"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49" fontId="33" fillId="0" borderId="0"/>
    <xf numFmtId="249" fontId="33" fillId="0" borderId="0"/>
    <xf numFmtId="0" fontId="33" fillId="0" borderId="0"/>
    <xf numFmtId="0" fontId="33" fillId="0" borderId="0"/>
    <xf numFmtId="0" fontId="35" fillId="0" borderId="0"/>
    <xf numFmtId="0" fontId="35" fillId="0" borderId="0"/>
    <xf numFmtId="0" fontId="35" fillId="0" borderId="0"/>
    <xf numFmtId="249" fontId="33" fillId="0" borderId="0"/>
    <xf numFmtId="249" fontId="33" fillId="0" borderId="0"/>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251" fontId="33" fillId="0" borderId="0"/>
    <xf numFmtId="251" fontId="33" fillId="0" borderId="0"/>
    <xf numFmtId="199" fontId="35" fillId="0" borderId="0"/>
    <xf numFmtId="199" fontId="35" fillId="0" borderId="0"/>
    <xf numFmtId="19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0" fontId="33" fillId="0" borderId="0"/>
    <xf numFmtId="0" fontId="33" fillId="0" borderId="0"/>
    <xf numFmtId="177" fontId="33" fillId="0" borderId="0"/>
    <xf numFmtId="177" fontId="33" fillId="0" borderId="0"/>
    <xf numFmtId="253" fontId="4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2" fontId="58" fillId="0" borderId="0"/>
    <xf numFmtId="0" fontId="35" fillId="0" borderId="0"/>
    <xf numFmtId="0" fontId="35" fillId="0" borderId="0"/>
    <xf numFmtId="0" fontId="35" fillId="0" borderId="0"/>
    <xf numFmtId="214" fontId="58" fillId="0" borderId="0"/>
    <xf numFmtId="0" fontId="35" fillId="0" borderId="0"/>
    <xf numFmtId="0" fontId="35" fillId="0" borderId="0"/>
    <xf numFmtId="0" fontId="35" fillId="0" borderId="0"/>
    <xf numFmtId="218" fontId="58" fillId="0" borderId="0"/>
    <xf numFmtId="218" fontId="58" fillId="0" borderId="0"/>
    <xf numFmtId="218" fontId="58" fillId="0" borderId="0"/>
    <xf numFmtId="182" fontId="58" fillId="0" borderId="0"/>
    <xf numFmtId="182" fontId="58"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251" fontId="33" fillId="0" borderId="0"/>
    <xf numFmtId="251" fontId="33" fillId="0" borderId="0"/>
    <xf numFmtId="199" fontId="35" fillId="0" borderId="0"/>
    <xf numFmtId="199" fontId="35" fillId="0" borderId="0"/>
    <xf numFmtId="19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0" fontId="33" fillId="0" borderId="0"/>
    <xf numFmtId="0" fontId="33" fillId="0" borderId="0"/>
    <xf numFmtId="177" fontId="33" fillId="0" borderId="0"/>
    <xf numFmtId="177" fontId="33" fillId="0" borderId="0"/>
    <xf numFmtId="253" fontId="4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2" fontId="58" fillId="0" borderId="0"/>
    <xf numFmtId="0" fontId="35" fillId="0" borderId="0"/>
    <xf numFmtId="0" fontId="35" fillId="0" borderId="0"/>
    <xf numFmtId="0" fontId="35" fillId="0" borderId="0"/>
    <xf numFmtId="214" fontId="58" fillId="0" borderId="0"/>
    <xf numFmtId="0" fontId="35" fillId="0" borderId="0"/>
    <xf numFmtId="0" fontId="35" fillId="0" borderId="0"/>
    <xf numFmtId="0" fontId="35" fillId="0" borderId="0"/>
    <xf numFmtId="218" fontId="58" fillId="0" borderId="0"/>
    <xf numFmtId="218" fontId="58" fillId="0" borderId="0"/>
    <xf numFmtId="218" fontId="58" fillId="0" borderId="0"/>
    <xf numFmtId="182" fontId="58" fillId="0" borderId="0"/>
    <xf numFmtId="182" fontId="58"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251" fontId="33" fillId="0" borderId="0"/>
    <xf numFmtId="251" fontId="33" fillId="0" borderId="0"/>
    <xf numFmtId="199" fontId="35" fillId="0" borderId="0"/>
    <xf numFmtId="199" fontId="35" fillId="0" borderId="0"/>
    <xf numFmtId="19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0" fontId="33" fillId="0" borderId="0"/>
    <xf numFmtId="0" fontId="33" fillId="0" borderId="0"/>
    <xf numFmtId="177" fontId="33" fillId="0" borderId="0"/>
    <xf numFmtId="177" fontId="33" fillId="0" borderId="0"/>
    <xf numFmtId="253" fontId="4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2" fontId="58" fillId="0" borderId="0"/>
    <xf numFmtId="0" fontId="35" fillId="0" borderId="0"/>
    <xf numFmtId="0" fontId="35" fillId="0" borderId="0"/>
    <xf numFmtId="0" fontId="35" fillId="0" borderId="0"/>
    <xf numFmtId="214" fontId="58" fillId="0" borderId="0"/>
    <xf numFmtId="0" fontId="35" fillId="0" borderId="0"/>
    <xf numFmtId="0" fontId="35" fillId="0" borderId="0"/>
    <xf numFmtId="0" fontId="35" fillId="0" borderId="0"/>
    <xf numFmtId="218" fontId="58" fillId="0" borderId="0"/>
    <xf numFmtId="218" fontId="58" fillId="0" borderId="0"/>
    <xf numFmtId="218" fontId="58" fillId="0" borderId="0"/>
    <xf numFmtId="182" fontId="58" fillId="0" borderId="0"/>
    <xf numFmtId="182" fontId="58" fillId="0" borderId="0"/>
    <xf numFmtId="0" fontId="33" fillId="0" borderId="0"/>
    <xf numFmtId="0" fontId="33" fillId="0" borderId="0"/>
    <xf numFmtId="0" fontId="33" fillId="0" borderId="0"/>
    <xf numFmtId="0" fontId="33" fillId="0" borderId="0"/>
    <xf numFmtId="249" fontId="33" fillId="0" borderId="0"/>
    <xf numFmtId="249" fontId="33" fillId="0" borderId="0"/>
    <xf numFmtId="254" fontId="33" fillId="0" borderId="0"/>
    <xf numFmtId="254"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0" fontId="33" fillId="0" borderId="0"/>
    <xf numFmtId="0" fontId="33" fillId="0" borderId="0"/>
    <xf numFmtId="0" fontId="46" fillId="0" borderId="0"/>
    <xf numFmtId="0" fontId="46" fillId="0" borderId="0"/>
    <xf numFmtId="0" fontId="46" fillId="0" borderId="0"/>
    <xf numFmtId="0" fontId="33" fillId="0" borderId="0"/>
    <xf numFmtId="0" fontId="33" fillId="0" borderId="0"/>
    <xf numFmtId="255" fontId="33" fillId="0" borderId="0"/>
    <xf numFmtId="255"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199" fontId="35" fillId="0" borderId="0"/>
    <xf numFmtId="199" fontId="35" fillId="0" borderId="0"/>
    <xf numFmtId="19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77" fontId="33" fillId="0" borderId="0"/>
    <xf numFmtId="177" fontId="33" fillId="0" borderId="0"/>
    <xf numFmtId="253" fontId="4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2" fontId="58" fillId="0" borderId="0"/>
    <xf numFmtId="0" fontId="35" fillId="0" borderId="0"/>
    <xf numFmtId="0" fontId="35" fillId="0" borderId="0"/>
    <xf numFmtId="0" fontId="35" fillId="0" borderId="0"/>
    <xf numFmtId="214" fontId="58" fillId="0" borderId="0"/>
    <xf numFmtId="0" fontId="35" fillId="0" borderId="0"/>
    <xf numFmtId="0" fontId="35" fillId="0" borderId="0"/>
    <xf numFmtId="0" fontId="35" fillId="0" borderId="0"/>
    <xf numFmtId="218" fontId="58" fillId="0" borderId="0"/>
    <xf numFmtId="218" fontId="58" fillId="0" borderId="0"/>
    <xf numFmtId="218" fontId="58" fillId="0" borderId="0"/>
    <xf numFmtId="182" fontId="58" fillId="0" borderId="0"/>
    <xf numFmtId="182" fontId="58" fillId="0" borderId="0"/>
    <xf numFmtId="0" fontId="33" fillId="0" borderId="0"/>
    <xf numFmtId="0"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0" fontId="33" fillId="0" borderId="0"/>
    <xf numFmtId="0" fontId="33" fillId="0" borderId="0"/>
    <xf numFmtId="249" fontId="33" fillId="0" borderId="0"/>
    <xf numFmtId="249" fontId="33" fillId="0" borderId="0"/>
    <xf numFmtId="0" fontId="33" fillId="0" borderId="0"/>
    <xf numFmtId="0" fontId="33" fillId="0" borderId="0"/>
    <xf numFmtId="223" fontId="33" fillId="0" borderId="45"/>
    <xf numFmtId="223" fontId="33" fillId="0" borderId="45"/>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249" fontId="33" fillId="0" borderId="0"/>
    <xf numFmtId="249" fontId="33" fillId="0" borderId="0"/>
    <xf numFmtId="251" fontId="33" fillId="0" borderId="0"/>
    <xf numFmtId="251" fontId="33" fillId="0" borderId="0"/>
    <xf numFmtId="199" fontId="35" fillId="0" borderId="0"/>
    <xf numFmtId="199" fontId="35" fillId="0" borderId="0"/>
    <xf numFmtId="19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0" fontId="33" fillId="0" borderId="0"/>
    <xf numFmtId="0" fontId="33" fillId="0" borderId="0"/>
    <xf numFmtId="177" fontId="33" fillId="0" borderId="0"/>
    <xf numFmtId="177" fontId="33" fillId="0" borderId="0"/>
    <xf numFmtId="253" fontId="4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2" fontId="58" fillId="0" borderId="0"/>
    <xf numFmtId="0" fontId="35" fillId="0" borderId="0"/>
    <xf numFmtId="0" fontId="35" fillId="0" borderId="0"/>
    <xf numFmtId="0" fontId="35" fillId="0" borderId="0"/>
    <xf numFmtId="214" fontId="58" fillId="0" borderId="0"/>
    <xf numFmtId="0" fontId="35" fillId="0" borderId="0"/>
    <xf numFmtId="0" fontId="35" fillId="0" borderId="0"/>
    <xf numFmtId="0" fontId="35" fillId="0" borderId="0"/>
    <xf numFmtId="218" fontId="58" fillId="0" borderId="0"/>
    <xf numFmtId="218" fontId="58" fillId="0" borderId="0"/>
    <xf numFmtId="218" fontId="58" fillId="0" borderId="0"/>
    <xf numFmtId="182" fontId="58" fillId="0" borderId="0"/>
    <xf numFmtId="182" fontId="58"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0" fontId="33" fillId="0" borderId="0"/>
    <xf numFmtId="250" fontId="33" fillId="0" borderId="0"/>
    <xf numFmtId="0" fontId="33" fillId="0" borderId="0"/>
    <xf numFmtId="0" fontId="33" fillId="0" borderId="0"/>
    <xf numFmtId="251" fontId="33" fillId="0" borderId="0"/>
    <xf numFmtId="251" fontId="33" fillId="0" borderId="0"/>
    <xf numFmtId="199" fontId="35" fillId="0" borderId="0"/>
    <xf numFmtId="199" fontId="35" fillId="0" borderId="0"/>
    <xf numFmtId="19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252" fontId="33" fillId="0" borderId="0"/>
    <xf numFmtId="252" fontId="33" fillId="0" borderId="0"/>
    <xf numFmtId="0" fontId="33" fillId="0" borderId="0"/>
    <xf numFmtId="0" fontId="33" fillId="0" borderId="0"/>
    <xf numFmtId="0" fontId="33" fillId="0" borderId="0"/>
    <xf numFmtId="0" fontId="33" fillId="0" borderId="0"/>
    <xf numFmtId="177" fontId="33" fillId="0" borderId="0"/>
    <xf numFmtId="177" fontId="33" fillId="0" borderId="0"/>
    <xf numFmtId="253" fontId="46"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182" fontId="58" fillId="0" borderId="0"/>
    <xf numFmtId="0" fontId="35" fillId="0" borderId="0"/>
    <xf numFmtId="0" fontId="35" fillId="0" borderId="0"/>
    <xf numFmtId="0" fontId="35" fillId="0" borderId="0"/>
    <xf numFmtId="214" fontId="58" fillId="0" borderId="0"/>
    <xf numFmtId="0" fontId="35" fillId="0" borderId="0"/>
    <xf numFmtId="0" fontId="35" fillId="0" borderId="0"/>
    <xf numFmtId="0" fontId="35" fillId="0" borderId="0"/>
    <xf numFmtId="218" fontId="58" fillId="0" borderId="0"/>
    <xf numFmtId="218" fontId="58" fillId="0" borderId="0"/>
    <xf numFmtId="218" fontId="58" fillId="0" borderId="0"/>
    <xf numFmtId="182" fontId="58" fillId="0" borderId="0"/>
    <xf numFmtId="182" fontId="58" fillId="0" borderId="0"/>
    <xf numFmtId="0" fontId="33" fillId="0" borderId="0"/>
    <xf numFmtId="0" fontId="33" fillId="0" borderId="0"/>
    <xf numFmtId="254" fontId="33" fillId="0" borderId="0"/>
    <xf numFmtId="254" fontId="33" fillId="0" borderId="0"/>
    <xf numFmtId="0" fontId="33" fillId="0" borderId="0"/>
    <xf numFmtId="0" fontId="33" fillId="0" borderId="0"/>
    <xf numFmtId="254" fontId="33" fillId="0" borderId="0"/>
    <xf numFmtId="254" fontId="33" fillId="0" borderId="0"/>
    <xf numFmtId="254" fontId="33" fillId="0" borderId="0"/>
    <xf numFmtId="254" fontId="33" fillId="0" borderId="0"/>
    <xf numFmtId="0" fontId="33" fillId="0" borderId="0"/>
    <xf numFmtId="0" fontId="33" fillId="0" borderId="0"/>
    <xf numFmtId="191" fontId="33" fillId="0" borderId="0"/>
    <xf numFmtId="191" fontId="33" fillId="0" borderId="0"/>
    <xf numFmtId="191" fontId="33" fillId="0" borderId="0"/>
    <xf numFmtId="191" fontId="33" fillId="0" borderId="0"/>
    <xf numFmtId="254" fontId="33" fillId="0" borderId="0"/>
    <xf numFmtId="254" fontId="33" fillId="0" borderId="0"/>
    <xf numFmtId="254" fontId="33" fillId="0" borderId="0"/>
    <xf numFmtId="254" fontId="33" fillId="0" borderId="0"/>
    <xf numFmtId="254" fontId="33" fillId="0" borderId="0"/>
    <xf numFmtId="254" fontId="33" fillId="0" borderId="0"/>
    <xf numFmtId="0" fontId="33" fillId="0" borderId="0"/>
    <xf numFmtId="0" fontId="33" fillId="0" borderId="0"/>
    <xf numFmtId="254" fontId="33" fillId="0" borderId="0"/>
    <xf numFmtId="254" fontId="33" fillId="0" borderId="0"/>
    <xf numFmtId="254" fontId="33" fillId="0" borderId="0"/>
    <xf numFmtId="254" fontId="33" fillId="0" borderId="0"/>
    <xf numFmtId="0" fontId="33" fillId="0" borderId="0"/>
    <xf numFmtId="0" fontId="33" fillId="0" borderId="0"/>
    <xf numFmtId="191" fontId="33" fillId="0" borderId="0"/>
    <xf numFmtId="191" fontId="33" fillId="0" borderId="0"/>
    <xf numFmtId="191" fontId="33" fillId="0" borderId="0"/>
    <xf numFmtId="191" fontId="33" fillId="0" borderId="0"/>
    <xf numFmtId="254" fontId="33" fillId="0" borderId="0"/>
    <xf numFmtId="254" fontId="33" fillId="0" borderId="0"/>
    <xf numFmtId="254" fontId="33" fillId="0" borderId="0"/>
    <xf numFmtId="254" fontId="33" fillId="0" borderId="0"/>
    <xf numFmtId="249" fontId="33" fillId="0" borderId="0"/>
    <xf numFmtId="249" fontId="33" fillId="0" borderId="0"/>
    <xf numFmtId="0" fontId="33" fillId="0" borderId="0"/>
    <xf numFmtId="0" fontId="33" fillId="0" borderId="0"/>
    <xf numFmtId="0" fontId="33" fillId="0" borderId="0"/>
    <xf numFmtId="0"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0" fontId="33" fillId="0" borderId="0"/>
    <xf numFmtId="0" fontId="33" fillId="0" borderId="0"/>
    <xf numFmtId="254" fontId="33" fillId="0" borderId="0"/>
    <xf numFmtId="254" fontId="33" fillId="0" borderId="0"/>
    <xf numFmtId="254" fontId="33" fillId="0" borderId="0"/>
    <xf numFmtId="254"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249" fontId="33" fillId="0" borderId="0"/>
    <xf numFmtId="0" fontId="33" fillId="0" borderId="0"/>
    <xf numFmtId="0" fontId="33" fillId="0" borderId="0"/>
    <xf numFmtId="254" fontId="33" fillId="0" borderId="0"/>
    <xf numFmtId="254" fontId="33" fillId="0" borderId="0"/>
    <xf numFmtId="254" fontId="33" fillId="0" borderId="0"/>
    <xf numFmtId="254" fontId="33" fillId="0" borderId="0"/>
    <xf numFmtId="254" fontId="33" fillId="0" borderId="0"/>
    <xf numFmtId="254" fontId="33" fillId="0" borderId="0"/>
    <xf numFmtId="191" fontId="33" fillId="0" borderId="0"/>
    <xf numFmtId="191" fontId="33" fillId="0" borderId="0"/>
    <xf numFmtId="191" fontId="33" fillId="0" borderId="0"/>
    <xf numFmtId="191" fontId="33" fillId="0" borderId="0"/>
    <xf numFmtId="254" fontId="33" fillId="0" borderId="0"/>
    <xf numFmtId="254" fontId="33" fillId="0" borderId="0"/>
    <xf numFmtId="254" fontId="33" fillId="0" borderId="0"/>
    <xf numFmtId="254" fontId="33" fillId="0" borderId="0"/>
    <xf numFmtId="0" fontId="46" fillId="0" borderId="0"/>
    <xf numFmtId="249" fontId="33" fillId="0" borderId="0"/>
    <xf numFmtId="249" fontId="33" fillId="0" borderId="0"/>
    <xf numFmtId="249" fontId="33" fillId="0" borderId="0"/>
    <xf numFmtId="249" fontId="33" fillId="0" borderId="0"/>
    <xf numFmtId="247" fontId="33" fillId="0" borderId="0"/>
    <xf numFmtId="247" fontId="33" fillId="0" borderId="0"/>
    <xf numFmtId="0" fontId="33" fillId="0" borderId="0"/>
    <xf numFmtId="0" fontId="33" fillId="0" borderId="0"/>
    <xf numFmtId="249" fontId="33" fillId="0" borderId="0"/>
    <xf numFmtId="249" fontId="33" fillId="0" borderId="0"/>
    <xf numFmtId="256" fontId="33" fillId="0" borderId="0">
      <alignment horizontal="right"/>
    </xf>
    <xf numFmtId="256" fontId="33" fillId="0" borderId="0">
      <alignment horizontal="right"/>
    </xf>
    <xf numFmtId="257" fontId="46" fillId="0" borderId="0"/>
    <xf numFmtId="221" fontId="33" fillId="0" borderId="0"/>
    <xf numFmtId="221" fontId="33" fillId="0" borderId="0"/>
    <xf numFmtId="256" fontId="33" fillId="0" borderId="0">
      <alignment horizontal="right"/>
    </xf>
    <xf numFmtId="256" fontId="33" fillId="0" borderId="0">
      <alignment horizontal="right"/>
    </xf>
    <xf numFmtId="221" fontId="33" fillId="0" borderId="0"/>
    <xf numFmtId="221" fontId="33" fillId="0" borderId="0"/>
    <xf numFmtId="221" fontId="33" fillId="0" borderId="0"/>
    <xf numFmtId="221" fontId="33" fillId="0" borderId="0"/>
    <xf numFmtId="0" fontId="33" fillId="0" borderId="0">
      <alignment horizontal="right"/>
    </xf>
    <xf numFmtId="0" fontId="33" fillId="0" borderId="0">
      <alignment horizontal="right"/>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221" fontId="33" fillId="0" borderId="0"/>
    <xf numFmtId="221" fontId="33" fillId="0" borderId="0"/>
    <xf numFmtId="0" fontId="33" fillId="0" borderId="0">
      <alignment horizontal="right"/>
    </xf>
    <xf numFmtId="0" fontId="33" fillId="0" borderId="0">
      <alignment horizontal="right"/>
    </xf>
    <xf numFmtId="0" fontId="35" fillId="0" borderId="0"/>
    <xf numFmtId="0" fontId="35" fillId="0" borderId="0"/>
    <xf numFmtId="0" fontId="35" fillId="0" borderId="0"/>
    <xf numFmtId="221" fontId="33" fillId="0" borderId="0"/>
    <xf numFmtId="221" fontId="33" fillId="0" borderId="0"/>
    <xf numFmtId="233" fontId="33" fillId="0" borderId="0"/>
    <xf numFmtId="233" fontId="33" fillId="0" borderId="0"/>
    <xf numFmtId="0" fontId="33" fillId="0" borderId="0"/>
    <xf numFmtId="0"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8" fontId="33" fillId="0" borderId="0"/>
    <xf numFmtId="258" fontId="33" fillId="0" borderId="0"/>
    <xf numFmtId="259" fontId="35" fillId="0" borderId="0"/>
    <xf numFmtId="259" fontId="35" fillId="0" borderId="0"/>
    <xf numFmtId="25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60" fontId="35" fillId="0" borderId="0"/>
    <xf numFmtId="260" fontId="35" fillId="0" borderId="0"/>
    <xf numFmtId="26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205" fontId="33" fillId="0" borderId="0"/>
    <xf numFmtId="205" fontId="33" fillId="0" borderId="0"/>
    <xf numFmtId="0" fontId="33" fillId="0" borderId="0"/>
    <xf numFmtId="0" fontId="33" fillId="0" borderId="0"/>
    <xf numFmtId="0" fontId="33" fillId="0" borderId="0"/>
    <xf numFmtId="0" fontId="33" fillId="0" borderId="0"/>
    <xf numFmtId="261" fontId="33" fillId="0" borderId="0"/>
    <xf numFmtId="261" fontId="33" fillId="0" borderId="0"/>
    <xf numFmtId="184" fontId="46" fillId="0" borderId="0"/>
    <xf numFmtId="0" fontId="33" fillId="0" borderId="0"/>
    <xf numFmtId="0" fontId="33" fillId="0" borderId="0"/>
    <xf numFmtId="181" fontId="58" fillId="0" borderId="0"/>
    <xf numFmtId="0" fontId="35" fillId="0" borderId="0"/>
    <xf numFmtId="0" fontId="35" fillId="0" borderId="0"/>
    <xf numFmtId="0" fontId="35" fillId="0" borderId="0"/>
    <xf numFmtId="216" fontId="58" fillId="0" borderId="0"/>
    <xf numFmtId="216" fontId="58" fillId="0" borderId="0"/>
    <xf numFmtId="216" fontId="58" fillId="0" borderId="0"/>
    <xf numFmtId="208" fontId="33" fillId="0" borderId="0"/>
    <xf numFmtId="208" fontId="33" fillId="0" borderId="0"/>
    <xf numFmtId="208" fontId="33" fillId="0" borderId="0"/>
    <xf numFmtId="208" fontId="33" fillId="0" borderId="0"/>
    <xf numFmtId="181" fontId="58" fillId="0" borderId="0"/>
    <xf numFmtId="181" fontId="58" fillId="0" borderId="0"/>
    <xf numFmtId="0" fontId="35" fillId="0" borderId="0"/>
    <xf numFmtId="0" fontId="35" fillId="0" borderId="0"/>
    <xf numFmtId="0" fontId="35" fillId="0" borderId="0"/>
    <xf numFmtId="233" fontId="33" fillId="0" borderId="0"/>
    <xf numFmtId="233" fontId="33" fillId="0" borderId="0"/>
    <xf numFmtId="0" fontId="33" fillId="0" borderId="0"/>
    <xf numFmtId="0"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8" fontId="33" fillId="0" borderId="0"/>
    <xf numFmtId="258" fontId="33" fillId="0" borderId="0"/>
    <xf numFmtId="259" fontId="35" fillId="0" borderId="0"/>
    <xf numFmtId="259" fontId="35" fillId="0" borderId="0"/>
    <xf numFmtId="259" fontId="35" fillId="0" borderId="0"/>
    <xf numFmtId="0" fontId="33" fillId="0" borderId="0"/>
    <xf numFmtId="0" fontId="33" fillId="0" borderId="0"/>
    <xf numFmtId="0" fontId="35" fillId="0" borderId="0"/>
    <xf numFmtId="0" fontId="35" fillId="0" borderId="0"/>
    <xf numFmtId="0" fontId="35" fillId="0" borderId="0"/>
    <xf numFmtId="260" fontId="35" fillId="0" borderId="0"/>
    <xf numFmtId="260" fontId="35" fillId="0" borderId="0"/>
    <xf numFmtId="26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205" fontId="33" fillId="0" borderId="0"/>
    <xf numFmtId="205" fontId="33" fillId="0" borderId="0"/>
    <xf numFmtId="205" fontId="33" fillId="0" borderId="0"/>
    <xf numFmtId="205" fontId="33" fillId="0" borderId="0"/>
    <xf numFmtId="0" fontId="33" fillId="0" borderId="0"/>
    <xf numFmtId="0" fontId="33" fillId="0" borderId="0"/>
    <xf numFmtId="0" fontId="33" fillId="0" borderId="0"/>
    <xf numFmtId="0" fontId="33" fillId="0" borderId="0"/>
    <xf numFmtId="261" fontId="33" fillId="0" borderId="0"/>
    <xf numFmtId="261" fontId="33" fillId="0" borderId="0"/>
    <xf numFmtId="184" fontId="46" fillId="0" borderId="0"/>
    <xf numFmtId="0" fontId="33" fillId="0" borderId="0"/>
    <xf numFmtId="0" fontId="33" fillId="0" borderId="0"/>
    <xf numFmtId="181" fontId="58" fillId="0" borderId="0"/>
    <xf numFmtId="0" fontId="35" fillId="0" borderId="0"/>
    <xf numFmtId="0" fontId="35" fillId="0" borderId="0"/>
    <xf numFmtId="0" fontId="35" fillId="0" borderId="0"/>
    <xf numFmtId="216" fontId="58" fillId="0" borderId="0"/>
    <xf numFmtId="216" fontId="58" fillId="0" borderId="0"/>
    <xf numFmtId="216" fontId="58" fillId="0" borderId="0"/>
    <xf numFmtId="208" fontId="33" fillId="0" borderId="0"/>
    <xf numFmtId="208" fontId="33" fillId="0" borderId="0"/>
    <xf numFmtId="208" fontId="33" fillId="0" borderId="0"/>
    <xf numFmtId="208" fontId="33" fillId="0" borderId="0"/>
    <xf numFmtId="181" fontId="58" fillId="0" borderId="0"/>
    <xf numFmtId="181" fontId="58" fillId="0" borderId="0"/>
    <xf numFmtId="0" fontId="35" fillId="0" borderId="0"/>
    <xf numFmtId="0" fontId="35" fillId="0" borderId="0"/>
    <xf numFmtId="0" fontId="35" fillId="0" borderId="0"/>
    <xf numFmtId="233" fontId="33" fillId="0" borderId="0"/>
    <xf numFmtId="233" fontId="33" fillId="0" borderId="0"/>
    <xf numFmtId="0" fontId="33" fillId="0" borderId="0"/>
    <xf numFmtId="0" fontId="33"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8" fontId="33" fillId="0" borderId="0"/>
    <xf numFmtId="258" fontId="33" fillId="0" borderId="0"/>
    <xf numFmtId="259" fontId="35" fillId="0" borderId="0"/>
    <xf numFmtId="259" fontId="35" fillId="0" borderId="0"/>
    <xf numFmtId="25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60" fontId="35" fillId="0" borderId="0"/>
    <xf numFmtId="260" fontId="35" fillId="0" borderId="0"/>
    <xf numFmtId="260" fontId="35" fillId="0" borderId="0"/>
    <xf numFmtId="0" fontId="35" fillId="0" borderId="0"/>
    <xf numFmtId="0" fontId="35" fillId="0" borderId="0"/>
    <xf numFmtId="0" fontId="35" fillId="0" borderId="0"/>
    <xf numFmtId="205" fontId="33" fillId="0" borderId="0"/>
    <xf numFmtId="205" fontId="33" fillId="0" borderId="0"/>
    <xf numFmtId="205" fontId="33" fillId="0" borderId="0"/>
    <xf numFmtId="205" fontId="33" fillId="0" borderId="0"/>
    <xf numFmtId="0" fontId="33" fillId="0" borderId="0"/>
    <xf numFmtId="0" fontId="33" fillId="0" borderId="0"/>
    <xf numFmtId="0" fontId="33" fillId="0" borderId="0"/>
    <xf numFmtId="0" fontId="33" fillId="0" borderId="0"/>
    <xf numFmtId="261" fontId="33" fillId="0" borderId="0"/>
    <xf numFmtId="261" fontId="33" fillId="0" borderId="0"/>
    <xf numFmtId="184" fontId="46" fillId="0" borderId="0"/>
    <xf numFmtId="0" fontId="33" fillId="0" borderId="0"/>
    <xf numFmtId="0" fontId="33" fillId="0" borderId="0"/>
    <xf numFmtId="181" fontId="58" fillId="0" borderId="0"/>
    <xf numFmtId="0" fontId="35" fillId="0" borderId="0"/>
    <xf numFmtId="0" fontId="35" fillId="0" borderId="0"/>
    <xf numFmtId="0" fontId="35" fillId="0" borderId="0"/>
    <xf numFmtId="216" fontId="58" fillId="0" borderId="0"/>
    <xf numFmtId="216" fontId="58" fillId="0" borderId="0"/>
    <xf numFmtId="216" fontId="58" fillId="0" borderId="0"/>
    <xf numFmtId="208" fontId="33" fillId="0" borderId="0"/>
    <xf numFmtId="208" fontId="33" fillId="0" borderId="0"/>
    <xf numFmtId="208" fontId="33" fillId="0" borderId="0"/>
    <xf numFmtId="208" fontId="33" fillId="0" borderId="0"/>
    <xf numFmtId="181" fontId="58" fillId="0" borderId="0"/>
    <xf numFmtId="181" fontId="58" fillId="0" borderId="0"/>
    <xf numFmtId="0" fontId="33" fillId="0" borderId="0"/>
    <xf numFmtId="0" fontId="33" fillId="0" borderId="0"/>
    <xf numFmtId="221" fontId="33" fillId="0" borderId="0"/>
    <xf numFmtId="221" fontId="33" fillId="0" borderId="0"/>
    <xf numFmtId="221" fontId="33" fillId="0" borderId="0"/>
    <xf numFmtId="221" fontId="33" fillId="0" borderId="0"/>
    <xf numFmtId="0" fontId="33" fillId="0" borderId="0"/>
    <xf numFmtId="0"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0" fontId="33" fillId="0" borderId="0"/>
    <xf numFmtId="0" fontId="33" fillId="0" borderId="0"/>
    <xf numFmtId="221" fontId="33" fillId="0" borderId="0"/>
    <xf numFmtId="221" fontId="33" fillId="0" borderId="0"/>
    <xf numFmtId="0" fontId="33" fillId="0" borderId="0"/>
    <xf numFmtId="0" fontId="33" fillId="0" borderId="0"/>
    <xf numFmtId="0" fontId="33" fillId="0" borderId="0"/>
    <xf numFmtId="0" fontId="33" fillId="0" borderId="0"/>
    <xf numFmtId="0" fontId="46" fillId="0" borderId="0"/>
    <xf numFmtId="0" fontId="46" fillId="0" borderId="0"/>
    <xf numFmtId="0" fontId="46" fillId="0" borderId="0"/>
    <xf numFmtId="0" fontId="33" fillId="0" borderId="0">
      <alignment horizontal="right"/>
    </xf>
    <xf numFmtId="221" fontId="33" fillId="0" borderId="0"/>
    <xf numFmtId="221" fontId="33" fillId="0" borderId="0"/>
    <xf numFmtId="0" fontId="33" fillId="0" borderId="0">
      <alignment horizontal="right"/>
    </xf>
    <xf numFmtId="0" fontId="33" fillId="0" borderId="0">
      <alignment horizontal="right"/>
    </xf>
    <xf numFmtId="0" fontId="33" fillId="0" borderId="0">
      <alignment horizontal="right"/>
    </xf>
    <xf numFmtId="262" fontId="33" fillId="0" borderId="0">
      <alignment horizontal="right"/>
    </xf>
    <xf numFmtId="262" fontId="33" fillId="0" borderId="0">
      <alignment horizontal="right"/>
    </xf>
    <xf numFmtId="221" fontId="33" fillId="0" borderId="0"/>
    <xf numFmtId="221"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33" fontId="33" fillId="0" borderId="0"/>
    <xf numFmtId="233" fontId="33" fillId="0" borderId="0"/>
    <xf numFmtId="0" fontId="33" fillId="0" borderId="0"/>
    <xf numFmtId="0" fontId="33" fillId="0" borderId="0"/>
    <xf numFmtId="179" fontId="35" fillId="0" borderId="0"/>
    <xf numFmtId="179" fontId="35" fillId="0" borderId="0"/>
    <xf numFmtId="17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8" fontId="33" fillId="0" borderId="0"/>
    <xf numFmtId="258" fontId="33" fillId="0" borderId="0"/>
    <xf numFmtId="259" fontId="35" fillId="0" borderId="0"/>
    <xf numFmtId="259" fontId="35" fillId="0" borderId="0"/>
    <xf numFmtId="25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60" fontId="35" fillId="0" borderId="0"/>
    <xf numFmtId="260" fontId="35" fillId="0" borderId="0"/>
    <xf numFmtId="26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205" fontId="33" fillId="0" borderId="0"/>
    <xf numFmtId="205" fontId="33" fillId="0" borderId="0"/>
    <xf numFmtId="205" fontId="33" fillId="0" borderId="0"/>
    <xf numFmtId="205" fontId="33" fillId="0" borderId="0"/>
    <xf numFmtId="0" fontId="33" fillId="0" borderId="0"/>
    <xf numFmtId="0" fontId="33" fillId="0" borderId="0"/>
    <xf numFmtId="0" fontId="33" fillId="0" borderId="0"/>
    <xf numFmtId="0" fontId="33" fillId="0" borderId="0"/>
    <xf numFmtId="261" fontId="33" fillId="0" borderId="0"/>
    <xf numFmtId="261" fontId="33" fillId="0" borderId="0"/>
    <xf numFmtId="184" fontId="46" fillId="0" borderId="0"/>
    <xf numFmtId="0" fontId="33" fillId="0" borderId="0"/>
    <xf numFmtId="0" fontId="33" fillId="0" borderId="0"/>
    <xf numFmtId="181" fontId="58" fillId="0" borderId="0"/>
    <xf numFmtId="0" fontId="35" fillId="0" borderId="0"/>
    <xf numFmtId="0" fontId="35" fillId="0" borderId="0"/>
    <xf numFmtId="0" fontId="35" fillId="0" borderId="0"/>
    <xf numFmtId="216" fontId="58" fillId="0" borderId="0"/>
    <xf numFmtId="216" fontId="58" fillId="0" borderId="0"/>
    <xf numFmtId="216" fontId="58" fillId="0" borderId="0"/>
    <xf numFmtId="208" fontId="33" fillId="0" borderId="0"/>
    <xf numFmtId="208" fontId="33" fillId="0" borderId="0"/>
    <xf numFmtId="181" fontId="58"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0" fontId="33" fillId="0" borderId="0"/>
    <xf numFmtId="0" fontId="33" fillId="0" borderId="0"/>
    <xf numFmtId="0" fontId="33" fillId="0" borderId="0"/>
    <xf numFmtId="0" fontId="33" fillId="0" borderId="0"/>
    <xf numFmtId="221" fontId="33" fillId="0" borderId="0"/>
    <xf numFmtId="221"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33" fontId="33" fillId="0" borderId="0"/>
    <xf numFmtId="233" fontId="33" fillId="0" borderId="0"/>
    <xf numFmtId="0" fontId="33" fillId="0" borderId="0"/>
    <xf numFmtId="0"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33" fontId="33" fillId="0" borderId="0"/>
    <xf numFmtId="233" fontId="33" fillId="0" borderId="0"/>
    <xf numFmtId="0" fontId="33" fillId="0" borderId="0"/>
    <xf numFmtId="0"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8" fontId="33" fillId="0" borderId="0"/>
    <xf numFmtId="258" fontId="33" fillId="0" borderId="0"/>
    <xf numFmtId="259" fontId="35" fillId="0" borderId="0"/>
    <xf numFmtId="259" fontId="35" fillId="0" borderId="0"/>
    <xf numFmtId="25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60" fontId="35" fillId="0" borderId="0"/>
    <xf numFmtId="260" fontId="35" fillId="0" borderId="0"/>
    <xf numFmtId="26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205" fontId="33" fillId="0" borderId="0"/>
    <xf numFmtId="205" fontId="33" fillId="0" borderId="0"/>
    <xf numFmtId="205" fontId="33" fillId="0" borderId="0"/>
    <xf numFmtId="205" fontId="33" fillId="0" borderId="0"/>
    <xf numFmtId="0" fontId="33" fillId="0" borderId="0"/>
    <xf numFmtId="0" fontId="33" fillId="0" borderId="0"/>
    <xf numFmtId="0" fontId="33" fillId="0" borderId="0"/>
    <xf numFmtId="0" fontId="33" fillId="0" borderId="0"/>
    <xf numFmtId="261" fontId="33" fillId="0" borderId="0"/>
    <xf numFmtId="261" fontId="33" fillId="0" borderId="0"/>
    <xf numFmtId="184" fontId="46" fillId="0" borderId="0"/>
    <xf numFmtId="0" fontId="33" fillId="0" borderId="0"/>
    <xf numFmtId="0" fontId="33" fillId="0" borderId="0"/>
    <xf numFmtId="181" fontId="58" fillId="0" borderId="0"/>
    <xf numFmtId="0" fontId="35" fillId="0" borderId="0"/>
    <xf numFmtId="0" fontId="35" fillId="0" borderId="0"/>
    <xf numFmtId="0" fontId="35" fillId="0" borderId="0"/>
    <xf numFmtId="216" fontId="58" fillId="0" borderId="0"/>
    <xf numFmtId="216" fontId="58" fillId="0" borderId="0"/>
    <xf numFmtId="216" fontId="58" fillId="0" borderId="0"/>
    <xf numFmtId="208" fontId="33" fillId="0" borderId="0"/>
    <xf numFmtId="208" fontId="33" fillId="0" borderId="0"/>
    <xf numFmtId="208" fontId="33" fillId="0" borderId="0"/>
    <xf numFmtId="208" fontId="33" fillId="0" borderId="0"/>
    <xf numFmtId="181" fontId="58" fillId="0" borderId="0"/>
    <xf numFmtId="181" fontId="58" fillId="0" borderId="0"/>
    <xf numFmtId="0" fontId="35" fillId="0" borderId="0"/>
    <xf numFmtId="0" fontId="35" fillId="0" borderId="0"/>
    <xf numFmtId="0" fontId="35" fillId="0" borderId="0"/>
    <xf numFmtId="233" fontId="33" fillId="0" borderId="0"/>
    <xf numFmtId="233" fontId="33" fillId="0" borderId="0"/>
    <xf numFmtId="0" fontId="33" fillId="0" borderId="0"/>
    <xf numFmtId="0" fontId="33" fillId="0" borderId="0"/>
    <xf numFmtId="0" fontId="35" fillId="0" borderId="0"/>
    <xf numFmtId="0" fontId="35" fillId="0" borderId="0"/>
    <xf numFmtId="0" fontId="35" fillId="0" borderId="0"/>
    <xf numFmtId="179" fontId="35" fillId="0" borderId="0"/>
    <xf numFmtId="179" fontId="35" fillId="0" borderId="0"/>
    <xf numFmtId="179" fontId="35" fillId="0" borderId="0"/>
    <xf numFmtId="0" fontId="33" fillId="0" borderId="0"/>
    <xf numFmtId="0" fontId="33" fillId="0" borderId="0"/>
    <xf numFmtId="0" fontId="35" fillId="0" borderId="0"/>
    <xf numFmtId="0" fontId="35" fillId="0" borderId="0"/>
    <xf numFmtId="0" fontId="35" fillId="0" borderId="0"/>
    <xf numFmtId="0" fontId="35" fillId="0" borderId="0"/>
    <xf numFmtId="0" fontId="35" fillId="0" borderId="0"/>
    <xf numFmtId="0" fontId="35" fillId="0" borderId="0"/>
    <xf numFmtId="258" fontId="33" fillId="0" borderId="0"/>
    <xf numFmtId="258" fontId="33" fillId="0" borderId="0"/>
    <xf numFmtId="259" fontId="35" fillId="0" borderId="0"/>
    <xf numFmtId="259" fontId="35" fillId="0" borderId="0"/>
    <xf numFmtId="259" fontId="35" fillId="0" borderId="0"/>
    <xf numFmtId="0" fontId="33" fillId="0" borderId="0"/>
    <xf numFmtId="0" fontId="33" fillId="0" borderId="0"/>
    <xf numFmtId="0" fontId="33" fillId="0" borderId="0"/>
    <xf numFmtId="0" fontId="33" fillId="0" borderId="0"/>
    <xf numFmtId="0" fontId="35" fillId="0" borderId="0"/>
    <xf numFmtId="0" fontId="35" fillId="0" borderId="0"/>
    <xf numFmtId="0" fontId="35" fillId="0" borderId="0"/>
    <xf numFmtId="260" fontId="35" fillId="0" borderId="0"/>
    <xf numFmtId="260" fontId="35" fillId="0" borderId="0"/>
    <xf numFmtId="260"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0" fontId="33" fillId="0" borderId="0"/>
    <xf numFmtId="0" fontId="33" fillId="0" borderId="0"/>
    <xf numFmtId="205" fontId="33" fillId="0" borderId="0"/>
    <xf numFmtId="205" fontId="33" fillId="0" borderId="0"/>
    <xf numFmtId="0" fontId="33" fillId="0" borderId="0"/>
    <xf numFmtId="0" fontId="33" fillId="0" borderId="0"/>
    <xf numFmtId="0" fontId="33" fillId="0" borderId="0"/>
    <xf numFmtId="0" fontId="33" fillId="0" borderId="0"/>
    <xf numFmtId="261" fontId="33" fillId="0" borderId="0"/>
    <xf numFmtId="261" fontId="33" fillId="0" borderId="0"/>
    <xf numFmtId="184" fontId="46" fillId="0" borderId="0"/>
    <xf numFmtId="0" fontId="33" fillId="0" borderId="0"/>
    <xf numFmtId="0" fontId="33" fillId="0" borderId="0"/>
    <xf numFmtId="181" fontId="58" fillId="0" borderId="0"/>
    <xf numFmtId="0" fontId="35" fillId="0" borderId="0"/>
    <xf numFmtId="0" fontId="35" fillId="0" borderId="0"/>
    <xf numFmtId="0" fontId="35" fillId="0" borderId="0"/>
    <xf numFmtId="216" fontId="58" fillId="0" borderId="0"/>
    <xf numFmtId="216" fontId="58" fillId="0" borderId="0"/>
    <xf numFmtId="216" fontId="58" fillId="0" borderId="0"/>
    <xf numFmtId="208" fontId="33" fillId="0" borderId="0"/>
    <xf numFmtId="208" fontId="33" fillId="0" borderId="0"/>
    <xf numFmtId="181" fontId="58" fillId="0" borderId="0"/>
    <xf numFmtId="0" fontId="33" fillId="0" borderId="0"/>
    <xf numFmtId="0" fontId="33" fillId="0" borderId="0"/>
    <xf numFmtId="0" fontId="35" fillId="0" borderId="0"/>
    <xf numFmtId="0" fontId="35" fillId="0" borderId="0"/>
    <xf numFmtId="0" fontId="35" fillId="0" borderId="0"/>
    <xf numFmtId="243" fontId="35" fillId="0" borderId="0"/>
    <xf numFmtId="243" fontId="35" fillId="0" borderId="0"/>
    <xf numFmtId="243"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243" fontId="35" fillId="0" borderId="0"/>
    <xf numFmtId="243" fontId="35" fillId="0" borderId="0"/>
    <xf numFmtId="243" fontId="35" fillId="0" borderId="0"/>
    <xf numFmtId="243" fontId="35" fillId="0" borderId="0"/>
    <xf numFmtId="243" fontId="35" fillId="0" borderId="0"/>
    <xf numFmtId="243" fontId="35" fillId="0" borderId="0"/>
    <xf numFmtId="0" fontId="33" fillId="0" borderId="0"/>
    <xf numFmtId="0" fontId="33" fillId="0" borderId="0"/>
    <xf numFmtId="0" fontId="35" fillId="0" borderId="0"/>
    <xf numFmtId="0" fontId="35" fillId="0" borderId="0"/>
    <xf numFmtId="0" fontId="35" fillId="0" borderId="0"/>
    <xf numFmtId="243" fontId="35" fillId="0" borderId="0"/>
    <xf numFmtId="243" fontId="35" fillId="0" borderId="0"/>
    <xf numFmtId="243" fontId="35" fillId="0" borderId="0"/>
    <xf numFmtId="0" fontId="35" fillId="0" borderId="0"/>
    <xf numFmtId="0" fontId="35" fillId="0" borderId="0"/>
    <xf numFmtId="0" fontId="35" fillId="0" borderId="0"/>
    <xf numFmtId="0" fontId="33" fillId="0" borderId="0"/>
    <xf numFmtId="0" fontId="33" fillId="0" borderId="0"/>
    <xf numFmtId="0" fontId="33" fillId="0" borderId="0"/>
    <xf numFmtId="0" fontId="33" fillId="0" borderId="0"/>
    <xf numFmtId="243" fontId="35" fillId="0" borderId="0"/>
    <xf numFmtId="243" fontId="35" fillId="0" borderId="0"/>
    <xf numFmtId="243" fontId="35" fillId="0" borderId="0"/>
    <xf numFmtId="243" fontId="35" fillId="0" borderId="0"/>
    <xf numFmtId="243" fontId="35" fillId="0" borderId="0"/>
    <xf numFmtId="243" fontId="35" fillId="0" borderId="0"/>
    <xf numFmtId="223" fontId="33" fillId="0" borderId="0"/>
    <xf numFmtId="223" fontId="33" fillId="0" borderId="0"/>
    <xf numFmtId="223" fontId="33" fillId="0" borderId="0"/>
    <xf numFmtId="223" fontId="33" fillId="0" borderId="0"/>
    <xf numFmtId="221" fontId="33" fillId="0" borderId="0"/>
    <xf numFmtId="221" fontId="33" fillId="0" borderId="0"/>
    <xf numFmtId="223" fontId="33" fillId="0" borderId="0"/>
    <xf numFmtId="223" fontId="33" fillId="0" borderId="0"/>
    <xf numFmtId="221" fontId="33" fillId="0" borderId="0"/>
    <xf numFmtId="221" fontId="33" fillId="0" borderId="0"/>
    <xf numFmtId="221" fontId="33" fillId="0" borderId="0"/>
    <xf numFmtId="221" fontId="33" fillId="0" borderId="0"/>
    <xf numFmtId="0" fontId="33" fillId="0" borderId="0"/>
    <xf numFmtId="0" fontId="33" fillId="0" borderId="0"/>
    <xf numFmtId="0" fontId="33" fillId="0" borderId="0">
      <alignment horizontal="right"/>
    </xf>
    <xf numFmtId="0" fontId="33" fillId="0" borderId="0">
      <alignment horizontal="right"/>
    </xf>
    <xf numFmtId="221" fontId="33" fillId="0" borderId="0"/>
    <xf numFmtId="221" fontId="33" fillId="0" borderId="0"/>
    <xf numFmtId="221" fontId="33" fillId="0" borderId="0"/>
    <xf numFmtId="221" fontId="33" fillId="0" borderId="0"/>
    <xf numFmtId="0" fontId="33" fillId="0" borderId="0">
      <alignment horizontal="right"/>
    </xf>
    <xf numFmtId="0" fontId="33" fillId="0" borderId="0">
      <alignment horizontal="right"/>
    </xf>
    <xf numFmtId="223" fontId="33" fillId="0" borderId="0"/>
    <xf numFmtId="223" fontId="33" fillId="0" borderId="0"/>
    <xf numFmtId="221" fontId="33" fillId="0" borderId="0"/>
    <xf numFmtId="221" fontId="33" fillId="0" borderId="0"/>
    <xf numFmtId="221" fontId="33" fillId="0" borderId="0"/>
    <xf numFmtId="221" fontId="33" fillId="0" borderId="0"/>
    <xf numFmtId="0" fontId="33" fillId="0" borderId="0">
      <alignment horizontal="right"/>
    </xf>
    <xf numFmtId="0" fontId="33" fillId="0" borderId="0">
      <alignment horizontal="right"/>
    </xf>
    <xf numFmtId="221" fontId="33" fillId="0" borderId="0"/>
    <xf numFmtId="221" fontId="33" fillId="0" borderId="0"/>
    <xf numFmtId="0" fontId="33" fillId="0" borderId="0">
      <alignment horizontal="right"/>
    </xf>
    <xf numFmtId="0" fontId="33" fillId="0" borderId="0">
      <alignment horizontal="right"/>
    </xf>
    <xf numFmtId="243" fontId="35" fillId="0" borderId="0"/>
    <xf numFmtId="243" fontId="35" fillId="0" borderId="0"/>
    <xf numFmtId="243" fontId="35" fillId="0" borderId="0"/>
    <xf numFmtId="0" fontId="35" fillId="0" borderId="0"/>
    <xf numFmtId="0" fontId="35" fillId="0" borderId="0"/>
    <xf numFmtId="0" fontId="35"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3" fontId="33" fillId="0" borderId="0"/>
    <xf numFmtId="223" fontId="33" fillId="0" borderId="0"/>
    <xf numFmtId="221" fontId="33" fillId="0" borderId="0"/>
    <xf numFmtId="221" fontId="33" fillId="0" borderId="0"/>
    <xf numFmtId="0" fontId="33" fillId="0" borderId="0">
      <alignment horizontal="right"/>
    </xf>
    <xf numFmtId="0" fontId="33" fillId="0" borderId="0">
      <alignment horizontal="right"/>
    </xf>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21" fontId="33" fillId="0" borderId="0"/>
    <xf numFmtId="256" fontId="33" fillId="0" borderId="0">
      <alignment horizontal="right"/>
    </xf>
    <xf numFmtId="256" fontId="33" fillId="0" borderId="0">
      <alignment horizontal="right"/>
    </xf>
    <xf numFmtId="263" fontId="33" fillId="0" borderId="0"/>
    <xf numFmtId="263" fontId="33" fillId="0" borderId="0"/>
    <xf numFmtId="0" fontId="33" fillId="0" borderId="0"/>
    <xf numFmtId="0" fontId="33" fillId="0" borderId="0"/>
    <xf numFmtId="263" fontId="33" fillId="0" borderId="0"/>
    <xf numFmtId="263" fontId="33" fillId="0" borderId="0"/>
    <xf numFmtId="0" fontId="33" fillId="0" borderId="0"/>
    <xf numFmtId="0" fontId="33" fillId="0" borderId="0"/>
    <xf numFmtId="0" fontId="35" fillId="0" borderId="0"/>
    <xf numFmtId="0" fontId="35" fillId="0" borderId="0"/>
    <xf numFmtId="0" fontId="35" fillId="0" borderId="0"/>
    <xf numFmtId="263" fontId="33" fillId="0" borderId="0"/>
    <xf numFmtId="263" fontId="33" fillId="0" borderId="0"/>
    <xf numFmtId="264" fontId="33" fillId="0" borderId="0"/>
    <xf numFmtId="264" fontId="33" fillId="0" borderId="0"/>
    <xf numFmtId="0" fontId="33" fillId="13" borderId="0"/>
    <xf numFmtId="0" fontId="33" fillId="13" borderId="0"/>
    <xf numFmtId="0" fontId="33" fillId="13" borderId="0"/>
    <xf numFmtId="0" fontId="42" fillId="13" borderId="0"/>
    <xf numFmtId="0" fontId="42" fillId="13" borderId="0"/>
    <xf numFmtId="0" fontId="42" fillId="13" borderId="0"/>
    <xf numFmtId="0" fontId="42" fillId="13" borderId="0"/>
    <xf numFmtId="0" fontId="42" fillId="13" borderId="0"/>
    <xf numFmtId="0" fontId="42" fillId="13" borderId="0"/>
    <xf numFmtId="0" fontId="41" fillId="13" borderId="0"/>
    <xf numFmtId="0" fontId="41" fillId="13" borderId="0"/>
    <xf numFmtId="0" fontId="42" fillId="13" borderId="0"/>
    <xf numFmtId="0" fontId="42" fillId="13" borderId="0"/>
    <xf numFmtId="0" fontId="41" fillId="13" borderId="0"/>
    <xf numFmtId="0" fontId="41" fillId="13" borderId="0"/>
    <xf numFmtId="0" fontId="41" fillId="13" borderId="0"/>
    <xf numFmtId="0" fontId="33" fillId="13" borderId="0"/>
    <xf numFmtId="0" fontId="33" fillId="13" borderId="0"/>
    <xf numFmtId="0" fontId="33" fillId="13" borderId="0"/>
    <xf numFmtId="0" fontId="33" fillId="13" borderId="0"/>
    <xf numFmtId="0" fontId="33" fillId="13" borderId="0"/>
    <xf numFmtId="0" fontId="33" fillId="13" borderId="0"/>
    <xf numFmtId="0" fontId="41" fillId="13" borderId="0"/>
    <xf numFmtId="0" fontId="33" fillId="13" borderId="0"/>
    <xf numFmtId="0" fontId="33" fillId="13" borderId="0"/>
    <xf numFmtId="0" fontId="33" fillId="13" borderId="0"/>
    <xf numFmtId="0" fontId="33" fillId="13" borderId="0"/>
    <xf numFmtId="0" fontId="33" fillId="13" borderId="0"/>
    <xf numFmtId="0" fontId="33" fillId="13" borderId="0"/>
    <xf numFmtId="0" fontId="33" fillId="13" borderId="0"/>
    <xf numFmtId="0" fontId="33" fillId="13" borderId="0"/>
    <xf numFmtId="0" fontId="33" fillId="13" borderId="0"/>
    <xf numFmtId="0" fontId="51" fillId="13" borderId="0"/>
    <xf numFmtId="0" fontId="51" fillId="13" borderId="0"/>
    <xf numFmtId="0" fontId="33" fillId="13" borderId="0"/>
    <xf numFmtId="0" fontId="33" fillId="13" borderId="0"/>
    <xf numFmtId="0" fontId="33" fillId="13" borderId="0"/>
    <xf numFmtId="0" fontId="54" fillId="13" borderId="0"/>
    <xf numFmtId="0" fontId="54" fillId="13" borderId="0"/>
    <xf numFmtId="0" fontId="54" fillId="13" borderId="0"/>
    <xf numFmtId="0" fontId="53" fillId="13" borderId="0"/>
    <xf numFmtId="0" fontId="53" fillId="13" borderId="0"/>
    <xf numFmtId="0" fontId="54" fillId="13" borderId="0"/>
    <xf numFmtId="0" fontId="43" fillId="13" borderId="0"/>
    <xf numFmtId="0" fontId="43" fillId="13" borderId="0"/>
    <xf numFmtId="0" fontId="43" fillId="13" borderId="0"/>
    <xf numFmtId="0" fontId="54" fillId="13" borderId="0"/>
    <xf numFmtId="0" fontId="54" fillId="13" borderId="0"/>
    <xf numFmtId="0" fontId="43"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35" fillId="13" borderId="0"/>
    <xf numFmtId="0" fontId="43" fillId="13" borderId="0"/>
    <xf numFmtId="0" fontId="43" fillId="13" borderId="0"/>
    <xf numFmtId="0" fontId="35" fillId="13" borderId="0"/>
    <xf numFmtId="0" fontId="35" fillId="13" borderId="0"/>
    <xf numFmtId="0" fontId="35" fillId="13" borderId="0"/>
    <xf numFmtId="0" fontId="35" fillId="13" borderId="0"/>
    <xf numFmtId="0" fontId="35" fillId="13" borderId="0"/>
    <xf numFmtId="0" fontId="59" fillId="0" borderId="0"/>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245"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57" fillId="0" borderId="0">
      <alignment vertical="top"/>
    </xf>
    <xf numFmtId="0" fontId="57"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60" fillId="0" borderId="0">
      <alignment vertical="top"/>
    </xf>
    <xf numFmtId="0" fontId="33" fillId="0" borderId="0"/>
    <xf numFmtId="0" fontId="33" fillId="0" borderId="0"/>
    <xf numFmtId="0" fontId="33" fillId="0" borderId="0"/>
    <xf numFmtId="0" fontId="61" fillId="0" borderId="58"/>
    <xf numFmtId="0" fontId="61" fillId="0" borderId="58"/>
    <xf numFmtId="0" fontId="61" fillId="0" borderId="58"/>
    <xf numFmtId="0" fontId="61" fillId="0" borderId="58"/>
    <xf numFmtId="0" fontId="61" fillId="0" borderId="58"/>
    <xf numFmtId="0" fontId="60" fillId="0" borderId="58"/>
    <xf numFmtId="0" fontId="60" fillId="0" borderId="58"/>
    <xf numFmtId="0" fontId="60" fillId="0" borderId="58"/>
    <xf numFmtId="0" fontId="60" fillId="0" borderId="58"/>
    <xf numFmtId="0" fontId="61" fillId="0" borderId="58"/>
    <xf numFmtId="0" fontId="61" fillId="0" borderId="58"/>
    <xf numFmtId="0" fontId="61" fillId="0" borderId="58"/>
    <xf numFmtId="0" fontId="61" fillId="0" borderId="58"/>
    <xf numFmtId="0" fontId="60" fillId="0" borderId="58"/>
    <xf numFmtId="0" fontId="60" fillId="0" borderId="58"/>
    <xf numFmtId="0" fontId="60" fillId="0" borderId="58"/>
    <xf numFmtId="0" fontId="60" fillId="0" borderId="58"/>
    <xf numFmtId="0" fontId="61" fillId="0" borderId="58"/>
    <xf numFmtId="0" fontId="61" fillId="0" borderId="58"/>
    <xf numFmtId="0" fontId="61" fillId="0" borderId="58"/>
    <xf numFmtId="0" fontId="61" fillId="0" borderId="58"/>
    <xf numFmtId="0" fontId="60" fillId="0" borderId="58"/>
    <xf numFmtId="0" fontId="60" fillId="0" borderId="58"/>
    <xf numFmtId="0" fontId="60" fillId="0" borderId="58"/>
    <xf numFmtId="0" fontId="60" fillId="0" borderId="58"/>
    <xf numFmtId="0" fontId="61" fillId="0" borderId="58"/>
    <xf numFmtId="0" fontId="61" fillId="0" borderId="58"/>
    <xf numFmtId="245" fontId="61" fillId="0" borderId="58"/>
    <xf numFmtId="245" fontId="61" fillId="0" borderId="58"/>
    <xf numFmtId="245" fontId="61" fillId="0" borderId="58"/>
    <xf numFmtId="245" fontId="61" fillId="0" borderId="58"/>
    <xf numFmtId="245" fontId="61" fillId="0" borderId="58"/>
    <xf numFmtId="245" fontId="61" fillId="0" borderId="58"/>
    <xf numFmtId="245" fontId="61" fillId="0" borderId="58"/>
    <xf numFmtId="245" fontId="61" fillId="0" borderId="58"/>
    <xf numFmtId="245" fontId="61" fillId="0" borderId="58"/>
    <xf numFmtId="245" fontId="61" fillId="0" borderId="58"/>
    <xf numFmtId="0" fontId="61" fillId="0" borderId="58"/>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2" fillId="0" borderId="59">
      <alignment horizontal="center"/>
    </xf>
    <xf numFmtId="0" fontId="62" fillId="0" borderId="59">
      <alignment horizontal="center"/>
    </xf>
    <xf numFmtId="0" fontId="63" fillId="0" borderId="59">
      <alignment horizontal="center"/>
    </xf>
    <xf numFmtId="0" fontId="63" fillId="0" borderId="59">
      <alignment horizontal="center"/>
    </xf>
    <xf numFmtId="0" fontId="63"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3"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2" fillId="0" borderId="59">
      <alignment horizontal="center"/>
    </xf>
    <xf numFmtId="0"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245" fontId="62" fillId="0" borderId="59">
      <alignment horizontal="center"/>
    </xf>
    <xf numFmtId="0" fontId="62" fillId="0" borderId="59">
      <alignment horizontal="center"/>
    </xf>
    <xf numFmtId="0" fontId="62" fillId="0" borderId="59">
      <alignment horizontal="center"/>
    </xf>
    <xf numFmtId="0" fontId="62"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1" fillId="0" borderId="59">
      <alignment horizontal="center"/>
    </xf>
    <xf numFmtId="0" fontId="62" fillId="0" borderId="59">
      <alignment horizontal="center"/>
    </xf>
    <xf numFmtId="0" fontId="62" fillId="0" borderId="59">
      <alignment horizontal="center"/>
    </xf>
    <xf numFmtId="0" fontId="62" fillId="0" borderId="0">
      <alignment horizontal="left"/>
    </xf>
    <xf numFmtId="0" fontId="62" fillId="0" borderId="0">
      <alignment horizontal="left"/>
    </xf>
    <xf numFmtId="0" fontId="62" fillId="0" borderId="0">
      <alignment horizontal="left"/>
    </xf>
    <xf numFmtId="0" fontId="62" fillId="0" borderId="0">
      <alignment horizontal="left"/>
    </xf>
    <xf numFmtId="0" fontId="61" fillId="0" borderId="0">
      <alignment horizontal="left"/>
    </xf>
    <xf numFmtId="0" fontId="61" fillId="0" borderId="0">
      <alignment horizontal="left"/>
    </xf>
    <xf numFmtId="0" fontId="61" fillId="0" borderId="0">
      <alignment horizontal="left"/>
    </xf>
    <xf numFmtId="0" fontId="61" fillId="0" borderId="0">
      <alignment horizontal="left"/>
    </xf>
    <xf numFmtId="0" fontId="62" fillId="0" borderId="0">
      <alignment horizontal="left"/>
    </xf>
    <xf numFmtId="0" fontId="62" fillId="0" borderId="0">
      <alignment horizontal="left"/>
    </xf>
    <xf numFmtId="0" fontId="62" fillId="0" borderId="0">
      <alignment horizontal="left"/>
    </xf>
    <xf numFmtId="0" fontId="62" fillId="0" borderId="0">
      <alignment horizontal="left"/>
    </xf>
    <xf numFmtId="0" fontId="61" fillId="0" borderId="0">
      <alignment horizontal="left"/>
    </xf>
    <xf numFmtId="0" fontId="61" fillId="0" borderId="0">
      <alignment horizontal="left"/>
    </xf>
    <xf numFmtId="0" fontId="61" fillId="0" borderId="0">
      <alignment horizontal="left"/>
    </xf>
    <xf numFmtId="0" fontId="61" fillId="0" borderId="0">
      <alignment horizontal="left"/>
    </xf>
    <xf numFmtId="0" fontId="62" fillId="0" borderId="0">
      <alignment horizontal="left"/>
    </xf>
    <xf numFmtId="0" fontId="62" fillId="0" borderId="0">
      <alignment horizontal="left"/>
    </xf>
    <xf numFmtId="0" fontId="62" fillId="0" borderId="0">
      <alignment horizontal="left"/>
    </xf>
    <xf numFmtId="0" fontId="62" fillId="0" borderId="0">
      <alignment horizontal="left"/>
    </xf>
    <xf numFmtId="0" fontId="61" fillId="0" borderId="0">
      <alignment horizontal="left"/>
    </xf>
    <xf numFmtId="0" fontId="61" fillId="0" borderId="0">
      <alignment horizontal="left"/>
    </xf>
    <xf numFmtId="0" fontId="61" fillId="0" borderId="0">
      <alignment horizontal="left"/>
    </xf>
    <xf numFmtId="0" fontId="61" fillId="0" borderId="0">
      <alignment horizontal="left"/>
    </xf>
    <xf numFmtId="0" fontId="62" fillId="0" borderId="0">
      <alignment horizontal="left"/>
    </xf>
    <xf numFmtId="0" fontId="62" fillId="0" borderId="0">
      <alignment horizontal="left"/>
    </xf>
    <xf numFmtId="0" fontId="63" fillId="0" borderId="0">
      <alignment horizontal="left"/>
    </xf>
    <xf numFmtId="0" fontId="63" fillId="0" borderId="0">
      <alignment horizontal="left"/>
    </xf>
    <xf numFmtId="0" fontId="63" fillId="0" borderId="0">
      <alignment horizontal="left"/>
    </xf>
    <xf numFmtId="0" fontId="62" fillId="0" borderId="0">
      <alignment horizontal="left"/>
    </xf>
    <xf numFmtId="0" fontId="62" fillId="0" borderId="0">
      <alignment horizontal="left"/>
    </xf>
    <xf numFmtId="0" fontId="62" fillId="0" borderId="0">
      <alignment horizontal="left"/>
    </xf>
    <xf numFmtId="0" fontId="62" fillId="0" borderId="0">
      <alignment horizontal="left"/>
    </xf>
    <xf numFmtId="0" fontId="63" fillId="0" borderId="0">
      <alignment horizontal="left"/>
    </xf>
    <xf numFmtId="0" fontId="62" fillId="0" borderId="0">
      <alignment horizontal="left"/>
    </xf>
    <xf numFmtId="0" fontId="62" fillId="0" borderId="0">
      <alignment horizontal="left"/>
    </xf>
    <xf numFmtId="0" fontId="61" fillId="0" borderId="0">
      <alignment horizontal="left"/>
    </xf>
    <xf numFmtId="0" fontId="61" fillId="0" borderId="0">
      <alignment horizontal="left"/>
    </xf>
    <xf numFmtId="0" fontId="61" fillId="0" borderId="0">
      <alignment horizontal="left"/>
    </xf>
    <xf numFmtId="0" fontId="61" fillId="0" borderId="0">
      <alignment horizontal="left"/>
    </xf>
    <xf numFmtId="0" fontId="62" fillId="0" borderId="0">
      <alignment horizontal="left"/>
    </xf>
    <xf numFmtId="0"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245" fontId="62" fillId="0" borderId="0">
      <alignment horizontal="left"/>
    </xf>
    <xf numFmtId="0" fontId="62" fillId="0" borderId="0">
      <alignment horizontal="left"/>
    </xf>
    <xf numFmtId="0" fontId="64" fillId="0" borderId="0">
      <alignment horizontal="centerContinuous"/>
    </xf>
    <xf numFmtId="0" fontId="64" fillId="0" borderId="0">
      <alignment horizontal="centerContinuous"/>
    </xf>
    <xf numFmtId="0" fontId="64" fillId="0" borderId="0">
      <alignment horizontal="centerContinuous"/>
    </xf>
    <xf numFmtId="0" fontId="64" fillId="0" borderId="0">
      <alignment horizontal="centerContinuous"/>
    </xf>
    <xf numFmtId="0" fontId="63" fillId="0" borderId="0">
      <alignment horizontal="centerContinuous"/>
    </xf>
    <xf numFmtId="0" fontId="63" fillId="0" borderId="0">
      <alignment horizontal="centerContinuous"/>
    </xf>
    <xf numFmtId="0" fontId="64" fillId="0" borderId="0">
      <alignment horizontal="centerContinuous"/>
    </xf>
    <xf numFmtId="0" fontId="64" fillId="0" borderId="0">
      <alignment horizontal="centerContinuous"/>
    </xf>
    <xf numFmtId="0" fontId="64" fillId="0" borderId="0">
      <alignment horizontal="centerContinuous"/>
    </xf>
    <xf numFmtId="0" fontId="64" fillId="0" borderId="0">
      <alignment horizontal="centerContinuous"/>
    </xf>
    <xf numFmtId="0" fontId="63" fillId="0" borderId="0">
      <alignment horizontal="centerContinuous"/>
    </xf>
    <xf numFmtId="0" fontId="63" fillId="0" borderId="0">
      <alignment horizontal="centerContinuous"/>
    </xf>
    <xf numFmtId="0" fontId="64" fillId="0" borderId="0">
      <alignment horizontal="centerContinuous"/>
    </xf>
    <xf numFmtId="0" fontId="64" fillId="0" borderId="0">
      <alignment horizontal="centerContinuous"/>
    </xf>
    <xf numFmtId="0" fontId="64" fillId="0" borderId="0">
      <alignment horizontal="centerContinuous"/>
    </xf>
    <xf numFmtId="0" fontId="64" fillId="0" borderId="0">
      <alignment horizontal="centerContinuous"/>
    </xf>
    <xf numFmtId="0" fontId="63" fillId="0" borderId="0">
      <alignment horizontal="centerContinuous"/>
    </xf>
    <xf numFmtId="0" fontId="63" fillId="0" borderId="0">
      <alignment horizontal="centerContinuous"/>
    </xf>
    <xf numFmtId="0" fontId="64" fillId="0" borderId="0">
      <alignment horizontal="centerContinuous"/>
    </xf>
    <xf numFmtId="0" fontId="64" fillId="0" borderId="0">
      <alignment horizontal="centerContinuous"/>
    </xf>
    <xf numFmtId="0" fontId="65" fillId="0" borderId="0">
      <alignment horizontal="centerContinuous"/>
    </xf>
    <xf numFmtId="0" fontId="65" fillId="0" borderId="0">
      <alignment horizontal="centerContinuous"/>
    </xf>
    <xf numFmtId="0" fontId="65" fillId="0" borderId="0">
      <alignment horizontal="centerContinuous"/>
    </xf>
    <xf numFmtId="0" fontId="64" fillId="0" borderId="0">
      <alignment horizontal="centerContinuous"/>
    </xf>
    <xf numFmtId="0" fontId="64" fillId="0" borderId="0">
      <alignment horizontal="centerContinuous"/>
    </xf>
    <xf numFmtId="0" fontId="65" fillId="0" borderId="0">
      <alignment horizontal="centerContinuous"/>
    </xf>
    <xf numFmtId="0" fontId="64" fillId="0" borderId="0">
      <alignment horizontal="centerContinuous"/>
    </xf>
    <xf numFmtId="0" fontId="64" fillId="0" borderId="0">
      <alignment horizontal="centerContinuous"/>
    </xf>
    <xf numFmtId="0" fontId="63" fillId="0" borderId="0">
      <alignment horizontal="centerContinuous"/>
    </xf>
    <xf numFmtId="0" fontId="63" fillId="0" borderId="0">
      <alignment horizontal="centerContinuous"/>
    </xf>
    <xf numFmtId="0" fontId="64" fillId="0" borderId="0">
      <alignment horizontal="centerContinuous"/>
    </xf>
    <xf numFmtId="0" fontId="64" fillId="0" borderId="0">
      <alignment horizontal="centerContinuous"/>
    </xf>
    <xf numFmtId="245" fontId="64" fillId="0" borderId="0">
      <alignment horizontal="centerContinuous"/>
    </xf>
    <xf numFmtId="245" fontId="64" fillId="0" borderId="0">
      <alignment horizontal="centerContinuous"/>
    </xf>
    <xf numFmtId="245" fontId="64" fillId="0" borderId="0">
      <alignment horizontal="centerContinuous"/>
    </xf>
    <xf numFmtId="245" fontId="64" fillId="0" borderId="0">
      <alignment horizontal="centerContinuous"/>
    </xf>
    <xf numFmtId="245" fontId="64" fillId="0" borderId="0">
      <alignment horizontal="centerContinuous"/>
    </xf>
    <xf numFmtId="245" fontId="65" fillId="0" borderId="0">
      <alignment horizontal="centerContinuous"/>
    </xf>
    <xf numFmtId="245" fontId="65" fillId="0" borderId="0">
      <alignment horizontal="centerContinuous"/>
    </xf>
    <xf numFmtId="245" fontId="64" fillId="0" borderId="0">
      <alignment horizontal="centerContinuous"/>
    </xf>
    <xf numFmtId="245" fontId="64" fillId="0" borderId="0">
      <alignment horizontal="centerContinuous"/>
    </xf>
    <xf numFmtId="245" fontId="64" fillId="0" borderId="0">
      <alignment horizontal="centerContinuous"/>
    </xf>
    <xf numFmtId="0" fontId="64" fillId="0" borderId="0">
      <alignment horizontal="centerContinuous"/>
    </xf>
    <xf numFmtId="166" fontId="49" fillId="0" borderId="0"/>
    <xf numFmtId="0" fontId="50" fillId="0" borderId="0"/>
    <xf numFmtId="0" fontId="50" fillId="0" borderId="0"/>
    <xf numFmtId="0" fontId="33" fillId="0" borderId="55">
      <alignment vertical="center"/>
      <protection locked="0"/>
    </xf>
    <xf numFmtId="0" fontId="33" fillId="0" borderId="55">
      <alignment vertical="center"/>
      <protection locked="0"/>
    </xf>
    <xf numFmtId="0" fontId="33" fillId="0" borderId="91">
      <alignment vertical="center"/>
      <protection locked="0"/>
    </xf>
    <xf numFmtId="0" fontId="33" fillId="0" borderId="91">
      <alignment vertical="center"/>
      <protection locked="0"/>
    </xf>
    <xf numFmtId="183" fontId="33" fillId="0" borderId="0"/>
    <xf numFmtId="183" fontId="33" fillId="0" borderId="0"/>
    <xf numFmtId="0" fontId="33" fillId="15" borderId="55">
      <alignment horizontal="left" vertical="center"/>
    </xf>
    <xf numFmtId="0" fontId="33" fillId="15" borderId="55">
      <alignment horizontal="left" vertical="center"/>
    </xf>
    <xf numFmtId="0" fontId="33" fillId="15" borderId="91">
      <alignment horizontal="left" vertical="center"/>
    </xf>
    <xf numFmtId="0" fontId="33" fillId="15" borderId="91">
      <alignment horizontal="left" vertical="center"/>
    </xf>
    <xf numFmtId="0" fontId="48"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1" fillId="0" borderId="0"/>
    <xf numFmtId="0" fontId="51" fillId="0" borderId="0"/>
    <xf numFmtId="0" fontId="33" fillId="0" borderId="0"/>
    <xf numFmtId="0" fontId="33" fillId="0" borderId="0"/>
    <xf numFmtId="0" fontId="33" fillId="0" borderId="0"/>
    <xf numFmtId="181" fontId="33" fillId="0" borderId="0"/>
    <xf numFmtId="181" fontId="33" fillId="0" borderId="0"/>
    <xf numFmtId="182" fontId="33" fillId="0" borderId="0"/>
    <xf numFmtId="182" fontId="33" fillId="0" borderId="0"/>
    <xf numFmtId="181" fontId="33" fillId="0" borderId="0"/>
    <xf numFmtId="0" fontId="47" fillId="0" borderId="0"/>
    <xf numFmtId="0" fontId="33" fillId="0" borderId="0"/>
    <xf numFmtId="9" fontId="33" fillId="20" borderId="0"/>
    <xf numFmtId="9" fontId="33" fillId="20" borderId="0"/>
    <xf numFmtId="9" fontId="33" fillId="20" borderId="0"/>
    <xf numFmtId="0" fontId="33" fillId="0" borderId="0"/>
    <xf numFmtId="175" fontId="45"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179" fontId="2" fillId="0" borderId="0"/>
    <xf numFmtId="180" fontId="46" fillId="0" borderId="0"/>
    <xf numFmtId="0" fontId="46" fillId="0" borderId="0"/>
    <xf numFmtId="0" fontId="46" fillId="0" borderId="0"/>
    <xf numFmtId="0" fontId="46" fillId="0" borderId="0"/>
    <xf numFmtId="0" fontId="46" fillId="0" borderId="0"/>
    <xf numFmtId="0" fontId="46" fillId="0" borderId="0"/>
    <xf numFmtId="0" fontId="45" fillId="0" borderId="0"/>
    <xf numFmtId="0" fontId="45" fillId="0" borderId="0"/>
    <xf numFmtId="0" fontId="46" fillId="0" borderId="0"/>
    <xf numFmtId="0" fontId="46" fillId="0" borderId="0"/>
    <xf numFmtId="0" fontId="46" fillId="0" borderId="0"/>
    <xf numFmtId="180" fontId="46" fillId="0" borderId="0"/>
    <xf numFmtId="180" fontId="46" fillId="0" borderId="0"/>
    <xf numFmtId="180" fontId="46" fillId="0" borderId="0"/>
    <xf numFmtId="180" fontId="46" fillId="0" borderId="0"/>
    <xf numFmtId="180" fontId="45" fillId="0" borderId="0"/>
    <xf numFmtId="180" fontId="45" fillId="0" borderId="0"/>
    <xf numFmtId="180" fontId="46" fillId="0" borderId="0"/>
    <xf numFmtId="180" fontId="46" fillId="0" borderId="0"/>
    <xf numFmtId="180" fontId="46" fillId="0" borderId="0"/>
    <xf numFmtId="176" fontId="45" fillId="0" borderId="0"/>
    <xf numFmtId="177" fontId="45" fillId="0" borderId="0"/>
    <xf numFmtId="178" fontId="45" fillId="0" borderId="0"/>
    <xf numFmtId="265" fontId="59" fillId="0" borderId="0"/>
    <xf numFmtId="265" fontId="59" fillId="0" borderId="0"/>
    <xf numFmtId="266" fontId="59" fillId="0" borderId="0"/>
    <xf numFmtId="266" fontId="59" fillId="0" borderId="0"/>
    <xf numFmtId="0" fontId="43" fillId="0" borderId="0"/>
    <xf numFmtId="1" fontId="33" fillId="0" borderId="0"/>
    <xf numFmtId="1" fontId="67" fillId="0" borderId="0"/>
    <xf numFmtId="1" fontId="67" fillId="0" borderId="0"/>
    <xf numFmtId="1" fontId="67" fillId="0" borderId="0"/>
    <xf numFmtId="1" fontId="66" fillId="0" borderId="0"/>
    <xf numFmtId="1" fontId="66" fillId="0" borderId="0"/>
    <xf numFmtId="1" fontId="67"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51" fillId="0" borderId="0"/>
    <xf numFmtId="1" fontId="51" fillId="0" borderId="0"/>
    <xf numFmtId="1" fontId="33" fillId="0" borderId="0"/>
    <xf numFmtId="1" fontId="33" fillId="0" borderId="0"/>
    <xf numFmtId="1" fontId="33" fillId="0" borderId="0"/>
    <xf numFmtId="1" fontId="33" fillId="0" borderId="0"/>
    <xf numFmtId="1" fontId="68" fillId="0" borderId="0"/>
    <xf numFmtId="1" fontId="68" fillId="0" borderId="0"/>
    <xf numFmtId="1" fontId="68" fillId="0" borderId="0"/>
    <xf numFmtId="1" fontId="67" fillId="0" borderId="0"/>
    <xf numFmtId="1" fontId="67" fillId="0" borderId="0"/>
    <xf numFmtId="1" fontId="68"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51" fillId="0" borderId="0"/>
    <xf numFmtId="1" fontId="51" fillId="0" borderId="0"/>
    <xf numFmtId="1" fontId="33" fillId="0" borderId="0"/>
    <xf numFmtId="1" fontId="33" fillId="0" borderId="0"/>
    <xf numFmtId="1" fontId="33" fillId="0" borderId="0"/>
    <xf numFmtId="0" fontId="43" fillId="0" borderId="0"/>
    <xf numFmtId="1" fontId="33" fillId="0" borderId="0"/>
    <xf numFmtId="1" fontId="49" fillId="0" borderId="0"/>
    <xf numFmtId="1" fontId="49" fillId="0" borderId="0"/>
    <xf numFmtId="1" fontId="49" fillId="0" borderId="0"/>
    <xf numFmtId="1" fontId="48" fillId="0" borderId="0"/>
    <xf numFmtId="1" fontId="48" fillId="0" borderId="0"/>
    <xf numFmtId="1" fontId="48" fillId="0" borderId="0"/>
    <xf numFmtId="1" fontId="48" fillId="0" borderId="0"/>
    <xf numFmtId="1" fontId="49"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33" fillId="0" borderId="0"/>
    <xf numFmtId="1" fontId="51" fillId="0" borderId="0"/>
    <xf numFmtId="1" fontId="51" fillId="0" borderId="0"/>
    <xf numFmtId="1" fontId="33" fillId="0" borderId="0"/>
    <xf numFmtId="1" fontId="33" fillId="0" borderId="0"/>
    <xf numFmtId="1" fontId="33" fillId="0" borderId="0"/>
    <xf numFmtId="0" fontId="59" fillId="0" borderId="0"/>
    <xf numFmtId="0" fontId="59" fillId="0" borderId="0"/>
    <xf numFmtId="267" fontId="66" fillId="0" borderId="0"/>
    <xf numFmtId="16" fontId="44" fillId="0" borderId="0"/>
    <xf numFmtId="268" fontId="66" fillId="0" borderId="0"/>
    <xf numFmtId="14" fontId="69" fillId="0" borderId="0">
      <alignment horizontal="right"/>
    </xf>
    <xf numFmtId="1" fontId="69" fillId="0" borderId="0">
      <alignment horizontal="right"/>
    </xf>
    <xf numFmtId="0" fontId="40" fillId="21" borderId="0"/>
    <xf numFmtId="0" fontId="40" fillId="22" borderId="0"/>
    <xf numFmtId="0" fontId="40" fillId="23" borderId="0"/>
    <xf numFmtId="0" fontId="40" fillId="24" borderId="0"/>
    <xf numFmtId="0" fontId="40" fillId="25" borderId="0"/>
    <xf numFmtId="0" fontId="40" fillId="26" borderId="0"/>
    <xf numFmtId="0" fontId="40" fillId="21" borderId="0"/>
    <xf numFmtId="0" fontId="40" fillId="22" borderId="0"/>
    <xf numFmtId="0" fontId="40" fillId="23" borderId="0"/>
    <xf numFmtId="0" fontId="40" fillId="24" borderId="0"/>
    <xf numFmtId="0" fontId="40" fillId="25" borderId="0"/>
    <xf numFmtId="0" fontId="40" fillId="26" borderId="0"/>
    <xf numFmtId="0" fontId="70" fillId="21" borderId="0">
      <alignment vertical="center"/>
    </xf>
    <xf numFmtId="0" fontId="70" fillId="22" borderId="0">
      <alignment vertical="center"/>
    </xf>
    <xf numFmtId="0" fontId="70" fillId="23" borderId="0">
      <alignment vertical="center"/>
    </xf>
    <xf numFmtId="0" fontId="70" fillId="24" borderId="0">
      <alignment vertical="center"/>
    </xf>
    <xf numFmtId="0" fontId="70" fillId="25" borderId="0">
      <alignment vertical="center"/>
    </xf>
    <xf numFmtId="0" fontId="70" fillId="26" borderId="0">
      <alignment vertical="center"/>
    </xf>
    <xf numFmtId="0" fontId="40" fillId="27" borderId="0"/>
    <xf numFmtId="0" fontId="40" fillId="28" borderId="0"/>
    <xf numFmtId="0" fontId="40" fillId="29" borderId="0"/>
    <xf numFmtId="0" fontId="40" fillId="24" borderId="0"/>
    <xf numFmtId="0" fontId="40" fillId="27" borderId="0"/>
    <xf numFmtId="0" fontId="40" fillId="30" borderId="0"/>
    <xf numFmtId="0" fontId="40" fillId="27" borderId="0"/>
    <xf numFmtId="0" fontId="40" fillId="28" borderId="0"/>
    <xf numFmtId="0" fontId="40" fillId="29" borderId="0"/>
    <xf numFmtId="0" fontId="40" fillId="24" borderId="0"/>
    <xf numFmtId="0" fontId="40" fillId="27" borderId="0"/>
    <xf numFmtId="0" fontId="40" fillId="30" borderId="0"/>
    <xf numFmtId="0" fontId="70" fillId="27" borderId="0">
      <alignment vertical="center"/>
    </xf>
    <xf numFmtId="0" fontId="70" fillId="28" borderId="0">
      <alignment vertical="center"/>
    </xf>
    <xf numFmtId="0" fontId="70" fillId="29" borderId="0">
      <alignment vertical="center"/>
    </xf>
    <xf numFmtId="0" fontId="70" fillId="24" borderId="0">
      <alignment vertical="center"/>
    </xf>
    <xf numFmtId="0" fontId="70" fillId="27" borderId="0">
      <alignment vertical="center"/>
    </xf>
    <xf numFmtId="0" fontId="70" fillId="30" borderId="0">
      <alignment vertical="center"/>
    </xf>
    <xf numFmtId="0" fontId="71" fillId="31" borderId="0"/>
    <xf numFmtId="0" fontId="71" fillId="28" borderId="0"/>
    <xf numFmtId="0" fontId="71" fillId="29" borderId="0"/>
    <xf numFmtId="0" fontId="71" fillId="32" borderId="0"/>
    <xf numFmtId="0" fontId="71" fillId="33" borderId="0"/>
    <xf numFmtId="0" fontId="71" fillId="34" borderId="0"/>
    <xf numFmtId="0" fontId="71" fillId="31" borderId="0"/>
    <xf numFmtId="0" fontId="71" fillId="28" borderId="0"/>
    <xf numFmtId="0" fontId="71" fillId="29" borderId="0"/>
    <xf numFmtId="0" fontId="71" fillId="32" borderId="0"/>
    <xf numFmtId="0" fontId="71" fillId="33" borderId="0"/>
    <xf numFmtId="0" fontId="71" fillId="34" borderId="0"/>
    <xf numFmtId="0" fontId="72" fillId="31" borderId="0">
      <alignment vertical="center"/>
    </xf>
    <xf numFmtId="0" fontId="72" fillId="28" borderId="0">
      <alignment vertical="center"/>
    </xf>
    <xf numFmtId="0" fontId="72" fillId="29" borderId="0">
      <alignment vertical="center"/>
    </xf>
    <xf numFmtId="0" fontId="72" fillId="32" borderId="0">
      <alignment vertical="center"/>
    </xf>
    <xf numFmtId="0" fontId="72" fillId="33" borderId="0">
      <alignment vertical="center"/>
    </xf>
    <xf numFmtId="0" fontId="72" fillId="34" borderId="0">
      <alignment vertical="center"/>
    </xf>
    <xf numFmtId="0" fontId="73" fillId="0" borderId="0"/>
    <xf numFmtId="0" fontId="73" fillId="0" borderId="0"/>
    <xf numFmtId="0" fontId="71" fillId="35" borderId="0"/>
    <xf numFmtId="0" fontId="71" fillId="36" borderId="0"/>
    <xf numFmtId="0" fontId="71" fillId="37" borderId="0"/>
    <xf numFmtId="0" fontId="71" fillId="32" borderId="0"/>
    <xf numFmtId="0" fontId="71" fillId="33" borderId="0"/>
    <xf numFmtId="0" fontId="71" fillId="38" borderId="0"/>
    <xf numFmtId="269" fontId="46" fillId="0" borderId="0">
      <alignment vertical="center"/>
    </xf>
    <xf numFmtId="0" fontId="48" fillId="0" borderId="0"/>
    <xf numFmtId="1" fontId="74" fillId="0" borderId="15">
      <alignment horizontal="right" vertical="center"/>
    </xf>
    <xf numFmtId="1" fontId="74" fillId="0" borderId="15">
      <alignment horizontal="right" vertical="center"/>
    </xf>
    <xf numFmtId="1" fontId="74" fillId="0" borderId="90">
      <alignment horizontal="right" vertical="center"/>
    </xf>
    <xf numFmtId="1" fontId="74" fillId="0" borderId="15">
      <alignment horizontal="right" vertical="center"/>
    </xf>
    <xf numFmtId="1" fontId="74" fillId="0" borderId="90">
      <alignment horizontal="right" vertical="center"/>
    </xf>
    <xf numFmtId="1" fontId="74" fillId="0" borderId="90">
      <alignment horizontal="right" vertical="center"/>
    </xf>
    <xf numFmtId="0" fontId="75" fillId="0" borderId="0">
      <alignment horizontal="center" wrapText="1"/>
      <protection locked="0"/>
    </xf>
    <xf numFmtId="41" fontId="33" fillId="0" borderId="0"/>
    <xf numFmtId="41" fontId="33" fillId="0" borderId="0"/>
    <xf numFmtId="41" fontId="33" fillId="0" borderId="0"/>
    <xf numFmtId="41" fontId="33" fillId="0" borderId="0"/>
    <xf numFmtId="1" fontId="76" fillId="39" borderId="10">
      <alignment horizontal="center" vertical="top" wrapText="1"/>
      <protection hidden="1"/>
    </xf>
    <xf numFmtId="0" fontId="52" fillId="16" borderId="60"/>
    <xf numFmtId="270" fontId="77" fillId="16" borderId="0">
      <alignment horizontal="center" vertical="center"/>
    </xf>
    <xf numFmtId="270" fontId="77" fillId="16" borderId="0">
      <alignment horizontal="center" vertical="center"/>
    </xf>
    <xf numFmtId="0" fontId="78" fillId="40" borderId="0"/>
    <xf numFmtId="0" fontId="79" fillId="40" borderId="0"/>
    <xf numFmtId="0" fontId="78" fillId="40" borderId="0"/>
    <xf numFmtId="0" fontId="80" fillId="0" borderId="0"/>
    <xf numFmtId="0" fontId="81" fillId="0" borderId="0"/>
    <xf numFmtId="0" fontId="82" fillId="0" borderId="0"/>
    <xf numFmtId="0" fontId="83" fillId="0" borderId="0"/>
    <xf numFmtId="0" fontId="52" fillId="16" borderId="61">
      <alignment horizontal="center" vertical="center"/>
    </xf>
    <xf numFmtId="0" fontId="52" fillId="16" borderId="62">
      <alignment horizontal="center"/>
    </xf>
    <xf numFmtId="271" fontId="57" fillId="0" borderId="0"/>
    <xf numFmtId="272" fontId="84" fillId="0" borderId="0"/>
    <xf numFmtId="0" fontId="85" fillId="0" borderId="7"/>
    <xf numFmtId="246" fontId="46" fillId="0" borderId="60">
      <alignment vertical="center"/>
    </xf>
    <xf numFmtId="223" fontId="33" fillId="0" borderId="63"/>
    <xf numFmtId="223" fontId="33" fillId="0" borderId="63"/>
    <xf numFmtId="273" fontId="59" fillId="0" borderId="0"/>
    <xf numFmtId="273" fontId="59" fillId="0" borderId="0"/>
    <xf numFmtId="0" fontId="86" fillId="0" borderId="0"/>
    <xf numFmtId="0" fontId="87" fillId="0" borderId="0">
      <alignment horizontal="right"/>
    </xf>
    <xf numFmtId="0" fontId="88" fillId="0" borderId="0"/>
    <xf numFmtId="0" fontId="36" fillId="0" borderId="0"/>
    <xf numFmtId="0" fontId="89" fillId="0" borderId="0"/>
    <xf numFmtId="0" fontId="90" fillId="0" borderId="64"/>
    <xf numFmtId="0" fontId="91" fillId="0" borderId="0">
      <alignment horizontal="left"/>
    </xf>
    <xf numFmtId="0" fontId="91" fillId="0" borderId="0">
      <alignment horizontal="right"/>
    </xf>
    <xf numFmtId="173" fontId="91" fillId="0" borderId="0">
      <alignment horizontal="right"/>
    </xf>
    <xf numFmtId="274" fontId="92" fillId="0" borderId="0">
      <alignment horizontal="right"/>
    </xf>
    <xf numFmtId="0" fontId="93" fillId="0" borderId="0"/>
    <xf numFmtId="0" fontId="33" fillId="0" borderId="0"/>
    <xf numFmtId="0" fontId="33" fillId="0" borderId="0"/>
    <xf numFmtId="0" fontId="33" fillId="0" borderId="0"/>
    <xf numFmtId="0" fontId="94" fillId="0" borderId="0"/>
    <xf numFmtId="0" fontId="94" fillId="0" borderId="0"/>
    <xf numFmtId="254" fontId="59" fillId="0" borderId="0"/>
    <xf numFmtId="254" fontId="59" fillId="0" borderId="0"/>
    <xf numFmtId="254" fontId="59" fillId="0" borderId="0"/>
    <xf numFmtId="275" fontId="59" fillId="0" borderId="0"/>
    <xf numFmtId="275" fontId="59" fillId="0" borderId="0"/>
    <xf numFmtId="275" fontId="59" fillId="0" borderId="0"/>
    <xf numFmtId="0" fontId="94" fillId="0" borderId="0"/>
    <xf numFmtId="0" fontId="94" fillId="0" borderId="0"/>
    <xf numFmtId="0" fontId="94" fillId="0" borderId="0"/>
    <xf numFmtId="0" fontId="95" fillId="41" borderId="55"/>
    <xf numFmtId="0" fontId="95" fillId="41" borderId="91"/>
    <xf numFmtId="0" fontId="96" fillId="42" borderId="0"/>
    <xf numFmtId="0" fontId="97" fillId="0" borderId="0"/>
    <xf numFmtId="0" fontId="98" fillId="0" borderId="65"/>
    <xf numFmtId="0" fontId="99" fillId="43" borderId="66"/>
    <xf numFmtId="0" fontId="33" fillId="0" borderId="0">
      <alignment horizontal="centerContinuous"/>
    </xf>
    <xf numFmtId="0" fontId="33" fillId="0" borderId="0">
      <alignment horizontal="centerContinuous"/>
    </xf>
    <xf numFmtId="274" fontId="100" fillId="0" borderId="0"/>
    <xf numFmtId="0" fontId="35" fillId="0" borderId="0"/>
    <xf numFmtId="0" fontId="101" fillId="0" borderId="0"/>
    <xf numFmtId="0" fontId="35" fillId="0" borderId="0"/>
    <xf numFmtId="0" fontId="35" fillId="0" borderId="0"/>
    <xf numFmtId="0" fontId="35" fillId="0" borderId="0"/>
    <xf numFmtId="0" fontId="102" fillId="0" borderId="0">
      <alignment vertical="top"/>
      <protection locked="0"/>
    </xf>
    <xf numFmtId="0" fontId="102" fillId="0" borderId="0">
      <alignment vertical="top"/>
      <protection locked="0"/>
    </xf>
    <xf numFmtId="0" fontId="103" fillId="0" borderId="0">
      <alignment vertical="top"/>
      <protection locked="0"/>
    </xf>
    <xf numFmtId="0" fontId="71" fillId="35" borderId="0"/>
    <xf numFmtId="0" fontId="71" fillId="36" borderId="0"/>
    <xf numFmtId="0" fontId="71" fillId="37" borderId="0"/>
    <xf numFmtId="0" fontId="71" fillId="32" borderId="0"/>
    <xf numFmtId="0" fontId="71" fillId="33" borderId="0"/>
    <xf numFmtId="0" fontId="71" fillId="38" borderId="0"/>
    <xf numFmtId="223" fontId="33" fillId="0" borderId="7">
      <alignment horizontal="center"/>
    </xf>
    <xf numFmtId="223" fontId="33" fillId="0" borderId="7">
      <alignment horizontal="center"/>
    </xf>
    <xf numFmtId="274" fontId="34" fillId="0" borderId="0">
      <alignment horizontal="right"/>
    </xf>
    <xf numFmtId="274" fontId="34" fillId="0" borderId="19">
      <alignment horizontal="right"/>
    </xf>
    <xf numFmtId="41" fontId="33" fillId="0" borderId="0"/>
    <xf numFmtId="41" fontId="33" fillId="0" borderId="0"/>
    <xf numFmtId="41" fontId="33" fillId="0" borderId="0"/>
    <xf numFmtId="0" fontId="94" fillId="0" borderId="0"/>
    <xf numFmtId="38" fontId="104" fillId="0" borderId="0">
      <alignment horizontal="center"/>
      <protection locked="0"/>
    </xf>
    <xf numFmtId="276" fontId="57" fillId="0" borderId="0">
      <alignment horizontal="right"/>
    </xf>
    <xf numFmtId="277" fontId="57" fillId="0" borderId="0"/>
    <xf numFmtId="278" fontId="57" fillId="0" borderId="0">
      <alignment horizontal="right"/>
    </xf>
    <xf numFmtId="0" fontId="57" fillId="0" borderId="0"/>
    <xf numFmtId="279" fontId="73" fillId="0" borderId="0"/>
    <xf numFmtId="43" fontId="33" fillId="0" borderId="0"/>
    <xf numFmtId="223" fontId="45" fillId="0" borderId="0"/>
    <xf numFmtId="39" fontId="45" fillId="0" borderId="0"/>
    <xf numFmtId="280" fontId="46" fillId="0" borderId="0"/>
    <xf numFmtId="255" fontId="33" fillId="0" borderId="0"/>
    <xf numFmtId="255" fontId="33" fillId="0" borderId="0"/>
    <xf numFmtId="0" fontId="105" fillId="0" borderId="0"/>
    <xf numFmtId="0" fontId="105" fillId="0" borderId="0"/>
    <xf numFmtId="0" fontId="105" fillId="0" borderId="0"/>
    <xf numFmtId="0" fontId="106" fillId="0" borderId="5"/>
    <xf numFmtId="0" fontId="106" fillId="0" borderId="5"/>
    <xf numFmtId="0" fontId="106" fillId="0" borderId="5"/>
    <xf numFmtId="223" fontId="33" fillId="0" borderId="19">
      <alignment horizontal="left"/>
    </xf>
    <xf numFmtId="223" fontId="33" fillId="0" borderId="19">
      <alignment horizontal="left"/>
    </xf>
    <xf numFmtId="0" fontId="33" fillId="0" borderId="0"/>
    <xf numFmtId="0" fontId="33" fillId="0" borderId="0"/>
    <xf numFmtId="0" fontId="33" fillId="0" borderId="0"/>
    <xf numFmtId="0" fontId="94" fillId="0" borderId="0"/>
    <xf numFmtId="281" fontId="57" fillId="0" borderId="0">
      <alignment horizontal="right"/>
    </xf>
    <xf numFmtId="282" fontId="57" fillId="0" borderId="0">
      <alignment horizontal="right"/>
    </xf>
    <xf numFmtId="283" fontId="33" fillId="0" borderId="0"/>
    <xf numFmtId="284" fontId="73" fillId="0" borderId="0"/>
    <xf numFmtId="262" fontId="33" fillId="0" borderId="0"/>
    <xf numFmtId="262" fontId="33" fillId="0" borderId="0"/>
    <xf numFmtId="285" fontId="59" fillId="0" borderId="0"/>
    <xf numFmtId="285" fontId="59" fillId="0" borderId="0"/>
    <xf numFmtId="14" fontId="107" fillId="0" borderId="0"/>
    <xf numFmtId="286" fontId="108" fillId="0" borderId="0">
      <protection locked="0"/>
    </xf>
    <xf numFmtId="287" fontId="57" fillId="0" borderId="0"/>
    <xf numFmtId="14" fontId="39" fillId="0" borderId="0"/>
    <xf numFmtId="14" fontId="39" fillId="0" borderId="0"/>
    <xf numFmtId="286" fontId="108" fillId="0" borderId="0">
      <protection locked="0"/>
    </xf>
    <xf numFmtId="288" fontId="33" fillId="0" borderId="0">
      <protection locked="0"/>
    </xf>
    <xf numFmtId="288" fontId="33" fillId="0" borderId="0">
      <protection locked="0"/>
    </xf>
    <xf numFmtId="39" fontId="94" fillId="0" borderId="0"/>
    <xf numFmtId="289" fontId="84" fillId="0" borderId="0"/>
    <xf numFmtId="0" fontId="46" fillId="0" borderId="0"/>
    <xf numFmtId="290" fontId="33" fillId="0" borderId="0"/>
    <xf numFmtId="290" fontId="33" fillId="0" borderId="0"/>
    <xf numFmtId="290" fontId="33" fillId="0" borderId="0"/>
    <xf numFmtId="4" fontId="109" fillId="0" borderId="0"/>
    <xf numFmtId="4" fontId="110" fillId="0" borderId="0"/>
    <xf numFmtId="291" fontId="33" fillId="0" borderId="0"/>
    <xf numFmtId="43" fontId="33" fillId="0" borderId="0"/>
    <xf numFmtId="292" fontId="111" fillId="0" borderId="0"/>
    <xf numFmtId="291" fontId="73" fillId="0" borderId="0"/>
    <xf numFmtId="224" fontId="33" fillId="0" borderId="0"/>
    <xf numFmtId="224" fontId="33" fillId="0" borderId="0"/>
    <xf numFmtId="293" fontId="57" fillId="0" borderId="67"/>
    <xf numFmtId="0" fontId="94" fillId="0" borderId="0"/>
    <xf numFmtId="0" fontId="94" fillId="0" borderId="0"/>
    <xf numFmtId="0" fontId="94" fillId="0" borderId="0"/>
    <xf numFmtId="0" fontId="94" fillId="0" borderId="0"/>
    <xf numFmtId="0" fontId="94" fillId="0" borderId="0"/>
    <xf numFmtId="171" fontId="33" fillId="0" borderId="0"/>
    <xf numFmtId="171" fontId="33" fillId="0" borderId="0"/>
    <xf numFmtId="171" fontId="33" fillId="0" borderId="0"/>
    <xf numFmtId="44" fontId="33" fillId="0" borderId="0"/>
    <xf numFmtId="44" fontId="33" fillId="0" borderId="0"/>
    <xf numFmtId="44" fontId="33" fillId="0" borderId="0"/>
    <xf numFmtId="44" fontId="33" fillId="0" borderId="0"/>
    <xf numFmtId="294" fontId="46" fillId="0" borderId="0">
      <alignment vertical="center"/>
    </xf>
    <xf numFmtId="1" fontId="112" fillId="44" borderId="8">
      <alignment horizontal="centerContinuous" vertical="center"/>
      <protection locked="0"/>
    </xf>
    <xf numFmtId="1" fontId="112" fillId="44" borderId="8">
      <alignment horizontal="centerContinuous" vertical="center"/>
      <protection locked="0"/>
    </xf>
    <xf numFmtId="1" fontId="112" fillId="44" borderId="8">
      <alignment horizontal="centerContinuous" vertical="center"/>
      <protection locked="0"/>
    </xf>
    <xf numFmtId="1" fontId="112" fillId="44" borderId="92">
      <alignment horizontal="centerContinuous" vertical="center"/>
      <protection locked="0"/>
    </xf>
    <xf numFmtId="1" fontId="112" fillId="44" borderId="92">
      <alignment horizontal="centerContinuous" vertical="center"/>
      <protection locked="0"/>
    </xf>
    <xf numFmtId="1" fontId="112" fillId="44" borderId="8">
      <alignment horizontal="centerContinuous" vertical="center"/>
      <protection locked="0"/>
    </xf>
    <xf numFmtId="1" fontId="112" fillId="44" borderId="92">
      <alignment horizontal="centerContinuous" vertical="center"/>
      <protection locked="0"/>
    </xf>
    <xf numFmtId="1" fontId="112" fillId="44" borderId="8">
      <alignment horizontal="centerContinuous" vertical="center"/>
      <protection locked="0"/>
    </xf>
    <xf numFmtId="1" fontId="112" fillId="44" borderId="92">
      <alignment horizontal="centerContinuous" vertical="center"/>
      <protection locked="0"/>
    </xf>
    <xf numFmtId="1" fontId="112" fillId="44" borderId="92">
      <alignment horizontal="centerContinuous" vertical="center"/>
      <protection locked="0"/>
    </xf>
    <xf numFmtId="295" fontId="108" fillId="0" borderId="0">
      <protection locked="0"/>
    </xf>
    <xf numFmtId="0" fontId="113" fillId="0" borderId="0"/>
    <xf numFmtId="295" fontId="108" fillId="0" borderId="0">
      <protection locked="0"/>
    </xf>
    <xf numFmtId="0" fontId="114" fillId="0" borderId="0">
      <alignment vertical="top"/>
      <protection locked="0"/>
    </xf>
    <xf numFmtId="0" fontId="115" fillId="0" borderId="0">
      <alignment horizontal="left"/>
    </xf>
    <xf numFmtId="0" fontId="91" fillId="0" borderId="0"/>
    <xf numFmtId="279" fontId="33" fillId="0" borderId="11"/>
    <xf numFmtId="279" fontId="33" fillId="0" borderId="11"/>
    <xf numFmtId="270" fontId="34" fillId="13" borderId="0">
      <alignment horizontal="center" vertical="center"/>
    </xf>
    <xf numFmtId="38" fontId="35" fillId="13" borderId="0"/>
    <xf numFmtId="38" fontId="35" fillId="13" borderId="0"/>
    <xf numFmtId="38" fontId="35" fillId="13" borderId="0"/>
    <xf numFmtId="38" fontId="35" fillId="13" borderId="0"/>
    <xf numFmtId="38" fontId="66" fillId="45" borderId="0"/>
    <xf numFmtId="39" fontId="66" fillId="46" borderId="0"/>
    <xf numFmtId="296" fontId="57" fillId="0" borderId="0">
      <alignment horizontal="right"/>
    </xf>
    <xf numFmtId="0" fontId="116" fillId="0" borderId="0">
      <alignment horizontal="right"/>
    </xf>
    <xf numFmtId="0" fontId="117" fillId="0" borderId="51">
      <alignment horizontal="left" vertical="center"/>
    </xf>
    <xf numFmtId="0" fontId="117" fillId="0" borderId="15">
      <alignment horizontal="left" vertical="center"/>
    </xf>
    <xf numFmtId="0" fontId="117" fillId="0" borderId="15">
      <alignment horizontal="left" vertical="center"/>
    </xf>
    <xf numFmtId="0" fontId="117" fillId="0" borderId="90">
      <alignment horizontal="left" vertical="center"/>
    </xf>
    <xf numFmtId="0" fontId="117" fillId="0" borderId="15">
      <alignment horizontal="left" vertical="center"/>
    </xf>
    <xf numFmtId="0" fontId="117" fillId="0" borderId="90">
      <alignment horizontal="left" vertical="center"/>
    </xf>
    <xf numFmtId="0" fontId="117" fillId="0" borderId="90">
      <alignment horizontal="left" vertical="center"/>
    </xf>
    <xf numFmtId="0" fontId="97" fillId="0" borderId="0"/>
    <xf numFmtId="0" fontId="118" fillId="0" borderId="0">
      <alignment horizontal="left"/>
    </xf>
    <xf numFmtId="0" fontId="119" fillId="0" borderId="0">
      <alignment horizontal="left"/>
    </xf>
    <xf numFmtId="297" fontId="120" fillId="0" borderId="0">
      <protection locked="0"/>
    </xf>
    <xf numFmtId="297" fontId="120" fillId="0" borderId="0">
      <protection locked="0"/>
    </xf>
    <xf numFmtId="223" fontId="66" fillId="47" borderId="0"/>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3" fontId="121" fillId="20" borderId="11">
      <alignment horizontal="right"/>
      <protection locked="0"/>
    </xf>
    <xf numFmtId="3" fontId="121" fillId="0" borderId="11">
      <alignment horizontal="right"/>
    </xf>
    <xf numFmtId="233" fontId="51" fillId="20" borderId="11">
      <protection locked="0"/>
    </xf>
    <xf numFmtId="233" fontId="51" fillId="0" borderId="11"/>
    <xf numFmtId="10" fontId="35" fillId="17" borderId="2"/>
    <xf numFmtId="10" fontId="35" fillId="17" borderId="2"/>
    <xf numFmtId="10" fontId="35" fillId="17" borderId="2"/>
    <xf numFmtId="10" fontId="35" fillId="17" borderId="89"/>
    <xf numFmtId="10" fontId="35" fillId="17" borderId="89"/>
    <xf numFmtId="10" fontId="35" fillId="17" borderId="2"/>
    <xf numFmtId="10" fontId="35" fillId="17" borderId="89"/>
    <xf numFmtId="10" fontId="35" fillId="17" borderId="89"/>
    <xf numFmtId="173" fontId="122" fillId="0" borderId="10">
      <alignment horizontal="center"/>
      <protection locked="0"/>
    </xf>
    <xf numFmtId="288" fontId="33" fillId="0" borderId="0">
      <protection locked="0"/>
    </xf>
    <xf numFmtId="288" fontId="33" fillId="0" borderId="0">
      <protection locked="0"/>
    </xf>
    <xf numFmtId="0" fontId="123" fillId="26" borderId="55"/>
    <xf numFmtId="0" fontId="123" fillId="26" borderId="91"/>
    <xf numFmtId="289" fontId="84" fillId="0" borderId="0">
      <protection locked="0"/>
    </xf>
    <xf numFmtId="0" fontId="123" fillId="26" borderId="55"/>
    <xf numFmtId="0" fontId="123" fillId="26" borderId="91"/>
    <xf numFmtId="223" fontId="124" fillId="48" borderId="0"/>
    <xf numFmtId="223" fontId="125" fillId="0" borderId="0"/>
    <xf numFmtId="0" fontId="84" fillId="0" borderId="0"/>
    <xf numFmtId="298" fontId="33" fillId="0" borderId="0"/>
    <xf numFmtId="38" fontId="126" fillId="0" borderId="0"/>
    <xf numFmtId="38" fontId="127" fillId="0" borderId="0"/>
    <xf numFmtId="38" fontId="128" fillId="0" borderId="0"/>
    <xf numFmtId="38" fontId="129" fillId="0" borderId="0"/>
    <xf numFmtId="0" fontId="107" fillId="0" borderId="0"/>
    <xf numFmtId="0" fontId="107" fillId="0" borderId="0"/>
    <xf numFmtId="0" fontId="130" fillId="0" borderId="0"/>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0" fontId="33" fillId="0" borderId="0">
      <alignment vertical="top"/>
      <protection locked="0"/>
    </xf>
    <xf numFmtId="0" fontId="113" fillId="0" borderId="68"/>
    <xf numFmtId="0" fontId="113" fillId="0" borderId="69"/>
    <xf numFmtId="0" fontId="113" fillId="0" borderId="70"/>
    <xf numFmtId="0" fontId="113" fillId="0" borderId="71"/>
    <xf numFmtId="0" fontId="113" fillId="0" borderId="93"/>
    <xf numFmtId="0" fontId="94" fillId="0" borderId="0"/>
    <xf numFmtId="0" fontId="94" fillId="0" borderId="0"/>
    <xf numFmtId="0" fontId="94" fillId="0" borderId="0"/>
    <xf numFmtId="0" fontId="94" fillId="0" borderId="0"/>
    <xf numFmtId="0" fontId="94" fillId="0" borderId="0"/>
    <xf numFmtId="3" fontId="131" fillId="0" borderId="0"/>
    <xf numFmtId="299" fontId="132" fillId="0" borderId="0"/>
    <xf numFmtId="299" fontId="132" fillId="0" borderId="0"/>
    <xf numFmtId="299" fontId="132" fillId="0" borderId="0"/>
    <xf numFmtId="299" fontId="133" fillId="0" borderId="10"/>
    <xf numFmtId="299" fontId="33" fillId="0" borderId="0"/>
    <xf numFmtId="299" fontId="33" fillId="0" borderId="0"/>
    <xf numFmtId="300" fontId="33" fillId="0" borderId="0"/>
    <xf numFmtId="300" fontId="33" fillId="0" borderId="0"/>
    <xf numFmtId="301" fontId="46" fillId="0" borderId="0">
      <alignment vertical="center"/>
    </xf>
    <xf numFmtId="15" fontId="107" fillId="0" borderId="0"/>
    <xf numFmtId="302" fontId="33" fillId="0" borderId="0"/>
    <xf numFmtId="302" fontId="33" fillId="0" borderId="0"/>
    <xf numFmtId="303" fontId="33" fillId="0" borderId="0"/>
    <xf numFmtId="303" fontId="33" fillId="0" borderId="0"/>
    <xf numFmtId="304" fontId="33" fillId="0" borderId="0"/>
    <xf numFmtId="304" fontId="33" fillId="0" borderId="0"/>
    <xf numFmtId="304" fontId="33" fillId="0" borderId="0"/>
    <xf numFmtId="38" fontId="44" fillId="0" borderId="0"/>
    <xf numFmtId="38" fontId="44" fillId="0" borderId="0"/>
    <xf numFmtId="41" fontId="33" fillId="0" borderId="0"/>
    <xf numFmtId="41" fontId="36"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2" fillId="0" borderId="0"/>
    <xf numFmtId="41" fontId="33" fillId="0" borderId="0"/>
    <xf numFmtId="41" fontId="33" fillId="0" borderId="0"/>
    <xf numFmtId="41" fontId="33" fillId="0" borderId="0"/>
    <xf numFmtId="41" fontId="33" fillId="0" borderId="0"/>
    <xf numFmtId="41" fontId="33" fillId="0" borderId="0"/>
    <xf numFmtId="41" fontId="134" fillId="0" borderId="0"/>
    <xf numFmtId="41" fontId="135" fillId="0" borderId="0"/>
    <xf numFmtId="41" fontId="136" fillId="0" borderId="0"/>
    <xf numFmtId="41" fontId="33" fillId="0" borderId="0"/>
    <xf numFmtId="41" fontId="33" fillId="0" borderId="0"/>
    <xf numFmtId="41" fontId="134" fillId="0" borderId="0"/>
    <xf numFmtId="41" fontId="33" fillId="0" borderId="0"/>
    <xf numFmtId="41" fontId="33" fillId="0" borderId="0"/>
    <xf numFmtId="41" fontId="134"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33" fillId="0" borderId="0"/>
    <xf numFmtId="41" fontId="134" fillId="0" borderId="0"/>
    <xf numFmtId="43" fontId="33" fillId="0" borderId="0"/>
    <xf numFmtId="43" fontId="33" fillId="0" borderId="0"/>
    <xf numFmtId="43" fontId="33" fillId="0" borderId="0"/>
    <xf numFmtId="43" fontId="33" fillId="0" borderId="0"/>
    <xf numFmtId="43" fontId="33" fillId="0" borderId="0"/>
    <xf numFmtId="43" fontId="33" fillId="0" borderId="0"/>
    <xf numFmtId="43" fontId="33" fillId="0" borderId="0"/>
    <xf numFmtId="43" fontId="33" fillId="0" borderId="0"/>
    <xf numFmtId="43" fontId="33" fillId="0" borderId="0"/>
    <xf numFmtId="43" fontId="2" fillId="0" borderId="0"/>
    <xf numFmtId="43" fontId="2" fillId="0" borderId="0"/>
    <xf numFmtId="43" fontId="33" fillId="0" borderId="0"/>
    <xf numFmtId="43" fontId="33" fillId="0" borderId="0"/>
    <xf numFmtId="43" fontId="137" fillId="0" borderId="0"/>
    <xf numFmtId="43" fontId="33" fillId="0" borderId="0"/>
    <xf numFmtId="43" fontId="33" fillId="0" borderId="0"/>
    <xf numFmtId="43" fontId="33" fillId="0" borderId="0"/>
    <xf numFmtId="43" fontId="33" fillId="0" borderId="0"/>
    <xf numFmtId="43" fontId="137" fillId="0" borderId="0"/>
    <xf numFmtId="43" fontId="137" fillId="0" borderId="0"/>
    <xf numFmtId="43" fontId="33" fillId="0" borderId="0"/>
    <xf numFmtId="43" fontId="2" fillId="0" borderId="0"/>
    <xf numFmtId="43" fontId="33" fillId="0" borderId="0"/>
    <xf numFmtId="43" fontId="33" fillId="0" borderId="0"/>
    <xf numFmtId="43" fontId="33" fillId="0" borderId="0"/>
    <xf numFmtId="43" fontId="134" fillId="0" borderId="0"/>
    <xf numFmtId="43" fontId="134" fillId="0" borderId="0"/>
    <xf numFmtId="43" fontId="33" fillId="0" borderId="0"/>
    <xf numFmtId="4" fontId="37" fillId="0" borderId="7"/>
    <xf numFmtId="43" fontId="137" fillId="0" borderId="0"/>
    <xf numFmtId="43" fontId="137" fillId="0" borderId="0"/>
    <xf numFmtId="43" fontId="2" fillId="0" borderId="0"/>
    <xf numFmtId="43" fontId="33" fillId="0" borderId="0"/>
    <xf numFmtId="43" fontId="2" fillId="0" borderId="0"/>
    <xf numFmtId="43" fontId="32" fillId="0" borderId="0"/>
    <xf numFmtId="43" fontId="32" fillId="0" borderId="0"/>
    <xf numFmtId="43" fontId="2" fillId="0" borderId="0"/>
    <xf numFmtId="43" fontId="33" fillId="0" borderId="0"/>
    <xf numFmtId="43" fontId="33" fillId="0" borderId="0"/>
    <xf numFmtId="43" fontId="2" fillId="0" borderId="0"/>
    <xf numFmtId="43" fontId="33" fillId="0" borderId="0"/>
    <xf numFmtId="43" fontId="33" fillId="0" borderId="0"/>
    <xf numFmtId="43" fontId="33" fillId="0" borderId="0"/>
    <xf numFmtId="43" fontId="33" fillId="0" borderId="0"/>
    <xf numFmtId="43" fontId="32" fillId="0" borderId="0"/>
    <xf numFmtId="43" fontId="33" fillId="0" borderId="0"/>
    <xf numFmtId="43" fontId="2" fillId="0" borderId="0"/>
    <xf numFmtId="43" fontId="33" fillId="0" borderId="0"/>
    <xf numFmtId="43" fontId="33" fillId="0" borderId="0"/>
    <xf numFmtId="43" fontId="33" fillId="0" borderId="0"/>
    <xf numFmtId="43" fontId="33" fillId="0" borderId="0"/>
    <xf numFmtId="43" fontId="33" fillId="0" borderId="0"/>
    <xf numFmtId="43" fontId="134" fillId="0" borderId="0"/>
    <xf numFmtId="305" fontId="33" fillId="0" borderId="0"/>
    <xf numFmtId="306" fontId="33" fillId="0" borderId="0"/>
    <xf numFmtId="307" fontId="44" fillId="0" borderId="0"/>
    <xf numFmtId="308" fontId="33" fillId="0" borderId="0"/>
    <xf numFmtId="37" fontId="46" fillId="0" borderId="0"/>
    <xf numFmtId="0" fontId="138" fillId="49" borderId="72">
      <alignment horizontal="left" vertical="top" indent="2"/>
    </xf>
    <xf numFmtId="259" fontId="33" fillId="0" borderId="0"/>
    <xf numFmtId="259" fontId="33" fillId="0" borderId="0"/>
    <xf numFmtId="291" fontId="33" fillId="0" borderId="0"/>
    <xf numFmtId="291" fontId="33" fillId="0" borderId="0"/>
    <xf numFmtId="0" fontId="139" fillId="0" borderId="19"/>
    <xf numFmtId="309" fontId="44" fillId="0" borderId="0"/>
    <xf numFmtId="310" fontId="33" fillId="0" borderId="0"/>
    <xf numFmtId="311" fontId="33" fillId="0" borderId="0"/>
    <xf numFmtId="312" fontId="33" fillId="0" borderId="0"/>
    <xf numFmtId="313" fontId="33" fillId="0" borderId="0"/>
    <xf numFmtId="314" fontId="44" fillId="0" borderId="0"/>
    <xf numFmtId="315" fontId="84" fillId="0" borderId="0"/>
    <xf numFmtId="316" fontId="35" fillId="17" borderId="0">
      <alignment horizontal="center"/>
    </xf>
    <xf numFmtId="316" fontId="35" fillId="17" borderId="0">
      <alignment horizontal="center"/>
    </xf>
    <xf numFmtId="316" fontId="35" fillId="17" borderId="0">
      <alignment horizontal="center"/>
    </xf>
    <xf numFmtId="37" fontId="140" fillId="0" borderId="4">
      <alignment horizontal="right"/>
    </xf>
    <xf numFmtId="317" fontId="33" fillId="0" borderId="0"/>
    <xf numFmtId="317" fontId="33" fillId="0" borderId="0"/>
    <xf numFmtId="318" fontId="141" fillId="0" borderId="0"/>
    <xf numFmtId="319" fontId="33" fillId="0" borderId="0"/>
    <xf numFmtId="319" fontId="33" fillId="0" borderId="0"/>
    <xf numFmtId="0" fontId="142" fillId="18" borderId="0"/>
    <xf numFmtId="0" fontId="113" fillId="0" borderId="0"/>
    <xf numFmtId="0" fontId="143" fillId="0" borderId="0"/>
    <xf numFmtId="0" fontId="58" fillId="0" borderId="0"/>
    <xf numFmtId="320" fontId="144" fillId="0" borderId="0"/>
    <xf numFmtId="37" fontId="141" fillId="0" borderId="0"/>
    <xf numFmtId="272" fontId="84" fillId="0" borderId="0"/>
    <xf numFmtId="0" fontId="33" fillId="0" borderId="0"/>
    <xf numFmtId="0" fontId="33" fillId="0" borderId="0"/>
    <xf numFmtId="37" fontId="75" fillId="0" borderId="0"/>
    <xf numFmtId="0" fontId="33" fillId="0" borderId="0"/>
    <xf numFmtId="321" fontId="145" fillId="13" borderId="0">
      <alignment horizontal="left" vertical="center"/>
    </xf>
    <xf numFmtId="0" fontId="33" fillId="0" borderId="0"/>
    <xf numFmtId="0" fontId="33" fillId="0" borderId="0"/>
    <xf numFmtId="0" fontId="2" fillId="0" borderId="0"/>
    <xf numFmtId="0" fontId="137" fillId="0" borderId="0"/>
    <xf numFmtId="0" fontId="2" fillId="0" borderId="0"/>
    <xf numFmtId="0" fontId="2" fillId="0" borderId="0"/>
    <xf numFmtId="0" fontId="33" fillId="0" borderId="0"/>
    <xf numFmtId="0" fontId="44" fillId="0" borderId="0"/>
    <xf numFmtId="0" fontId="33" fillId="0" borderId="0"/>
    <xf numFmtId="0" fontId="137" fillId="0" borderId="0"/>
    <xf numFmtId="0" fontId="2" fillId="0" borderId="0"/>
    <xf numFmtId="0" fontId="2" fillId="0" borderId="0"/>
    <xf numFmtId="0" fontId="2" fillId="0" borderId="0"/>
    <xf numFmtId="0" fontId="33" fillId="0" borderId="0"/>
    <xf numFmtId="0" fontId="33" fillId="0" borderId="0">
      <alignment vertical="top"/>
    </xf>
    <xf numFmtId="0" fontId="33" fillId="0" borderId="0">
      <alignment vertical="top"/>
    </xf>
    <xf numFmtId="0" fontId="2" fillId="0" borderId="0"/>
    <xf numFmtId="0" fontId="33" fillId="0" borderId="0"/>
    <xf numFmtId="0" fontId="33" fillId="0" borderId="0"/>
    <xf numFmtId="0" fontId="33" fillId="0" borderId="0"/>
    <xf numFmtId="0" fontId="33" fillId="0" borderId="0"/>
    <xf numFmtId="0" fontId="33" fillId="0" borderId="0"/>
    <xf numFmtId="0" fontId="33" fillId="0" borderId="0"/>
    <xf numFmtId="0" fontId="134" fillId="0" borderId="0"/>
    <xf numFmtId="0" fontId="134" fillId="0" borderId="0"/>
    <xf numFmtId="0" fontId="33" fillId="0" borderId="0"/>
    <xf numFmtId="0" fontId="33" fillId="0" borderId="0"/>
    <xf numFmtId="0" fontId="33" fillId="0" borderId="0"/>
    <xf numFmtId="321" fontId="146" fillId="13" borderId="0">
      <alignment horizontal="left" vertical="center"/>
    </xf>
    <xf numFmtId="0" fontId="2" fillId="0" borderId="0"/>
    <xf numFmtId="0" fontId="4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7" fillId="0" borderId="0"/>
    <xf numFmtId="0" fontId="2" fillId="0" borderId="0"/>
    <xf numFmtId="0" fontId="2" fillId="0" borderId="0"/>
    <xf numFmtId="0" fontId="33" fillId="0" borderId="0"/>
    <xf numFmtId="0" fontId="33" fillId="0" borderId="0"/>
    <xf numFmtId="0" fontId="33" fillId="0" borderId="0"/>
    <xf numFmtId="0" fontId="33" fillId="0" borderId="0"/>
    <xf numFmtId="0" fontId="135" fillId="0" borderId="0"/>
    <xf numFmtId="0" fontId="135" fillId="0" borderId="0"/>
    <xf numFmtId="0" fontId="33" fillId="0" borderId="0"/>
    <xf numFmtId="0" fontId="33" fillId="0" borderId="0"/>
    <xf numFmtId="0" fontId="136" fillId="0" borderId="0"/>
    <xf numFmtId="0" fontId="33" fillId="0" borderId="0"/>
    <xf numFmtId="0" fontId="33" fillId="0" borderId="0"/>
    <xf numFmtId="0" fontId="33" fillId="0" borderId="0"/>
    <xf numFmtId="0" fontId="33" fillId="0" borderId="0"/>
    <xf numFmtId="0" fontId="33" fillId="0" borderId="0"/>
    <xf numFmtId="0" fontId="2" fillId="0" borderId="0"/>
    <xf numFmtId="0" fontId="134" fillId="0" borderId="0"/>
    <xf numFmtId="0" fontId="2" fillId="0" borderId="0"/>
    <xf numFmtId="0" fontId="33" fillId="0" borderId="0"/>
    <xf numFmtId="0" fontId="33" fillId="0" borderId="0"/>
    <xf numFmtId="0" fontId="137" fillId="0" borderId="0"/>
    <xf numFmtId="0" fontId="2" fillId="0" borderId="0"/>
    <xf numFmtId="0" fontId="40" fillId="0" borderId="0"/>
    <xf numFmtId="0" fontId="40" fillId="0" borderId="0"/>
    <xf numFmtId="0" fontId="30"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50" borderId="54"/>
    <xf numFmtId="0" fontId="33" fillId="50" borderId="94"/>
    <xf numFmtId="0" fontId="33" fillId="0" borderId="0"/>
    <xf numFmtId="0" fontId="33" fillId="0" borderId="0"/>
    <xf numFmtId="0" fontId="35" fillId="0" borderId="0"/>
    <xf numFmtId="0" fontId="34" fillId="0" borderId="0"/>
    <xf numFmtId="180" fontId="101" fillId="0" borderId="0"/>
    <xf numFmtId="0" fontId="35" fillId="0" borderId="0"/>
    <xf numFmtId="0" fontId="35" fillId="0" borderId="0"/>
    <xf numFmtId="0" fontId="35" fillId="0" borderId="0"/>
    <xf numFmtId="0" fontId="35" fillId="0" borderId="0"/>
    <xf numFmtId="0" fontId="35" fillId="0" borderId="0"/>
    <xf numFmtId="0" fontId="35" fillId="0" borderId="0"/>
    <xf numFmtId="0" fontId="33" fillId="0" borderId="0"/>
    <xf numFmtId="0" fontId="33" fillId="0" borderId="0"/>
    <xf numFmtId="0" fontId="33" fillId="49" borderId="0">
      <alignment horizontal="center" vertical="center"/>
    </xf>
    <xf numFmtId="0" fontId="33" fillId="49" borderId="0">
      <alignment horizontal="center" vertical="center"/>
    </xf>
    <xf numFmtId="0" fontId="147" fillId="41" borderId="73"/>
    <xf numFmtId="0" fontId="147" fillId="41" borderId="95"/>
    <xf numFmtId="322" fontId="46" fillId="0" borderId="0">
      <alignment vertical="center"/>
    </xf>
    <xf numFmtId="1" fontId="148" fillId="0" borderId="0">
      <alignment horizontal="right" vertical="center"/>
    </xf>
    <xf numFmtId="0" fontId="149" fillId="49" borderId="0"/>
    <xf numFmtId="0" fontId="150" fillId="49" borderId="19"/>
    <xf numFmtId="14" fontId="75" fillId="0" borderId="0">
      <alignment horizontal="center" wrapText="1"/>
      <protection locked="0"/>
    </xf>
    <xf numFmtId="0" fontId="113" fillId="0" borderId="0"/>
    <xf numFmtId="10" fontId="107" fillId="0" borderId="0"/>
    <xf numFmtId="10" fontId="107" fillId="0" borderId="0"/>
    <xf numFmtId="324" fontId="107" fillId="0" borderId="0"/>
    <xf numFmtId="323" fontId="84" fillId="0" borderId="13">
      <alignment horizontal="right"/>
    </xf>
    <xf numFmtId="275" fontId="59" fillId="0" borderId="0"/>
    <xf numFmtId="275" fontId="59" fillId="0" borderId="0"/>
    <xf numFmtId="275" fontId="59" fillId="0" borderId="0"/>
    <xf numFmtId="0" fontId="59" fillId="0" borderId="0"/>
    <xf numFmtId="0" fontId="59" fillId="0" borderId="0"/>
    <xf numFmtId="0" fontId="59" fillId="0" borderId="0"/>
    <xf numFmtId="10" fontId="33" fillId="0" borderId="0"/>
    <xf numFmtId="10" fontId="33" fillId="0" borderId="0"/>
    <xf numFmtId="10" fontId="33" fillId="0" borderId="0"/>
    <xf numFmtId="325" fontId="84" fillId="0" borderId="0"/>
    <xf numFmtId="326" fontId="84" fillId="0" borderId="0"/>
    <xf numFmtId="1" fontId="44" fillId="0" borderId="13"/>
    <xf numFmtId="10" fontId="44" fillId="0" borderId="0"/>
    <xf numFmtId="10" fontId="44" fillId="0" borderId="0"/>
    <xf numFmtId="327" fontId="46" fillId="0" borderId="0"/>
    <xf numFmtId="9" fontId="44" fillId="0" borderId="22"/>
    <xf numFmtId="9" fontId="44" fillId="0" borderId="22"/>
    <xf numFmtId="10" fontId="151" fillId="0" borderId="0"/>
    <xf numFmtId="9" fontId="33" fillId="0" borderId="0"/>
    <xf numFmtId="9" fontId="33" fillId="0" borderId="0"/>
    <xf numFmtId="9" fontId="33" fillId="0" borderId="0"/>
    <xf numFmtId="9" fontId="33" fillId="0" borderId="0"/>
    <xf numFmtId="9" fontId="33" fillId="0" borderId="0"/>
    <xf numFmtId="9" fontId="33" fillId="0" borderId="0"/>
    <xf numFmtId="9" fontId="33" fillId="0" borderId="0"/>
    <xf numFmtId="9" fontId="2" fillId="0" borderId="0"/>
    <xf numFmtId="9" fontId="2" fillId="0" borderId="0"/>
    <xf numFmtId="9" fontId="33" fillId="0" borderId="0"/>
    <xf numFmtId="9" fontId="33" fillId="0" borderId="0"/>
    <xf numFmtId="9" fontId="33" fillId="0" borderId="0"/>
    <xf numFmtId="9" fontId="33" fillId="0" borderId="0"/>
    <xf numFmtId="9" fontId="33" fillId="0" borderId="0"/>
    <xf numFmtId="9" fontId="33" fillId="0" borderId="0"/>
    <xf numFmtId="9" fontId="2" fillId="0" borderId="0"/>
    <xf numFmtId="9" fontId="33" fillId="0" borderId="0"/>
    <xf numFmtId="9" fontId="33" fillId="0" borderId="0"/>
    <xf numFmtId="9" fontId="33" fillId="0" borderId="0"/>
    <xf numFmtId="9" fontId="33" fillId="0" borderId="0"/>
    <xf numFmtId="9" fontId="135" fillId="0" borderId="0"/>
    <xf numFmtId="9" fontId="2" fillId="0" borderId="0"/>
    <xf numFmtId="9" fontId="33" fillId="0" borderId="0"/>
    <xf numFmtId="9" fontId="33" fillId="0" borderId="0"/>
    <xf numFmtId="9" fontId="33" fillId="0" borderId="0"/>
    <xf numFmtId="9" fontId="2" fillId="0" borderId="0"/>
    <xf numFmtId="9" fontId="33" fillId="0" borderId="0"/>
    <xf numFmtId="9" fontId="33" fillId="0" borderId="0"/>
    <xf numFmtId="9" fontId="33" fillId="0" borderId="0"/>
    <xf numFmtId="9" fontId="33" fillId="0" borderId="0"/>
    <xf numFmtId="9" fontId="33" fillId="0" borderId="0"/>
    <xf numFmtId="9" fontId="33" fillId="0" borderId="0"/>
    <xf numFmtId="9" fontId="33" fillId="0" borderId="0"/>
    <xf numFmtId="9" fontId="40" fillId="0" borderId="0"/>
    <xf numFmtId="9" fontId="134" fillId="0" borderId="0"/>
    <xf numFmtId="9" fontId="33" fillId="0" borderId="0"/>
    <xf numFmtId="9" fontId="33" fillId="0" borderId="0"/>
    <xf numFmtId="9" fontId="33" fillId="0" borderId="0"/>
    <xf numFmtId="9" fontId="33" fillId="0" borderId="0"/>
    <xf numFmtId="9" fontId="33" fillId="0" borderId="0"/>
    <xf numFmtId="173" fontId="35" fillId="0" borderId="0"/>
    <xf numFmtId="173" fontId="35" fillId="0" borderId="0"/>
    <xf numFmtId="173" fontId="35" fillId="0" borderId="0"/>
    <xf numFmtId="1" fontId="145" fillId="0" borderId="0">
      <alignment horizontal="center"/>
    </xf>
    <xf numFmtId="328" fontId="152" fillId="0" borderId="58">
      <alignment horizontal="right"/>
    </xf>
    <xf numFmtId="0" fontId="94" fillId="0" borderId="0"/>
    <xf numFmtId="0" fontId="94" fillId="0" borderId="0"/>
    <xf numFmtId="0" fontId="94" fillId="0" borderId="0"/>
    <xf numFmtId="0" fontId="94" fillId="0" borderId="0"/>
    <xf numFmtId="0" fontId="94" fillId="0" borderId="0"/>
    <xf numFmtId="274" fontId="153" fillId="0" borderId="0"/>
    <xf numFmtId="274" fontId="153" fillId="20" borderId="0"/>
    <xf numFmtId="274" fontId="154" fillId="0" borderId="0"/>
    <xf numFmtId="274" fontId="154" fillId="20" borderId="0"/>
    <xf numFmtId="1" fontId="155" fillId="13" borderId="0">
      <alignment horizontal="center"/>
    </xf>
    <xf numFmtId="3" fontId="38" fillId="0" borderId="0"/>
    <xf numFmtId="328" fontId="152" fillId="0" borderId="58">
      <alignment horizontal="right"/>
    </xf>
    <xf numFmtId="0" fontId="59" fillId="0" borderId="0"/>
    <xf numFmtId="0" fontId="59" fillId="0" borderId="0"/>
    <xf numFmtId="0" fontId="59" fillId="0" borderId="0"/>
    <xf numFmtId="0" fontId="53" fillId="0" borderId="0"/>
    <xf numFmtId="4" fontId="156" fillId="18" borderId="74">
      <alignment vertical="center"/>
    </xf>
    <xf numFmtId="4" fontId="157" fillId="51" borderId="74">
      <alignment vertical="center"/>
    </xf>
    <xf numFmtId="4" fontId="39" fillId="51" borderId="73">
      <alignment vertical="center"/>
    </xf>
    <xf numFmtId="4" fontId="39" fillId="51" borderId="95">
      <alignment vertical="center"/>
    </xf>
    <xf numFmtId="4" fontId="157" fillId="51" borderId="96">
      <alignment vertical="center"/>
    </xf>
    <xf numFmtId="4" fontId="157" fillId="51" borderId="74">
      <alignment vertical="center"/>
    </xf>
    <xf numFmtId="4" fontId="157" fillId="51" borderId="96">
      <alignment vertical="center"/>
    </xf>
    <xf numFmtId="4" fontId="156" fillId="18" borderId="74">
      <alignment vertical="center"/>
    </xf>
    <xf numFmtId="4" fontId="156" fillId="18" borderId="96">
      <alignment vertical="center"/>
    </xf>
    <xf numFmtId="4" fontId="156" fillId="18" borderId="74">
      <alignment vertical="center"/>
    </xf>
    <xf numFmtId="4" fontId="156" fillId="18" borderId="96">
      <alignment vertical="center"/>
    </xf>
    <xf numFmtId="4" fontId="156" fillId="18" borderId="96">
      <alignment vertical="center"/>
    </xf>
    <xf numFmtId="4" fontId="158" fillId="51" borderId="74">
      <alignment vertical="center"/>
    </xf>
    <xf numFmtId="4" fontId="159" fillId="51" borderId="74">
      <alignment vertical="center"/>
    </xf>
    <xf numFmtId="4" fontId="160" fillId="51" borderId="73">
      <alignment vertical="center"/>
    </xf>
    <xf numFmtId="4" fontId="160" fillId="51" borderId="95">
      <alignment vertical="center"/>
    </xf>
    <xf numFmtId="4" fontId="159" fillId="51" borderId="96">
      <alignment vertical="center"/>
    </xf>
    <xf numFmtId="4" fontId="159" fillId="51" borderId="74">
      <alignment vertical="center"/>
    </xf>
    <xf numFmtId="4" fontId="159" fillId="51" borderId="96">
      <alignment vertical="center"/>
    </xf>
    <xf numFmtId="4" fontId="158" fillId="51" borderId="74">
      <alignment vertical="center"/>
    </xf>
    <xf numFmtId="4" fontId="158" fillId="51" borderId="96">
      <alignment vertical="center"/>
    </xf>
    <xf numFmtId="4" fontId="158" fillId="51" borderId="74">
      <alignment vertical="center"/>
    </xf>
    <xf numFmtId="4" fontId="158" fillId="51" borderId="96">
      <alignment vertical="center"/>
    </xf>
    <xf numFmtId="4" fontId="158" fillId="51" borderId="96">
      <alignment vertical="center"/>
    </xf>
    <xf numFmtId="4" fontId="156" fillId="51" borderId="74">
      <alignment horizontal="left" vertical="center" indent="1"/>
    </xf>
    <xf numFmtId="4" fontId="161" fillId="51" borderId="74">
      <alignment horizontal="left" vertical="center" indent="1"/>
    </xf>
    <xf numFmtId="4" fontId="39" fillId="51" borderId="73">
      <alignment horizontal="left" vertical="center" indent="1"/>
    </xf>
    <xf numFmtId="4" fontId="39" fillId="51" borderId="95">
      <alignment horizontal="left" vertical="center" indent="1"/>
    </xf>
    <xf numFmtId="4" fontId="161" fillId="51" borderId="96">
      <alignment horizontal="left" vertical="center" indent="1"/>
    </xf>
    <xf numFmtId="4" fontId="161" fillId="51" borderId="74">
      <alignment horizontal="left" vertical="center" indent="1"/>
    </xf>
    <xf numFmtId="4" fontId="161" fillId="51" borderId="96">
      <alignment horizontal="left" vertical="center" indent="1"/>
    </xf>
    <xf numFmtId="4" fontId="156" fillId="51" borderId="74">
      <alignment horizontal="left" vertical="center" indent="1"/>
    </xf>
    <xf numFmtId="4" fontId="156" fillId="51" borderId="96">
      <alignment horizontal="left" vertical="center" indent="1"/>
    </xf>
    <xf numFmtId="4" fontId="156" fillId="51" borderId="74">
      <alignment horizontal="left" vertical="center" indent="1"/>
    </xf>
    <xf numFmtId="4" fontId="156" fillId="51" borderId="96">
      <alignment horizontal="left" vertical="center" indent="1"/>
    </xf>
    <xf numFmtId="4" fontId="156" fillId="51" borderId="96">
      <alignment horizontal="left" vertical="center" indent="1"/>
    </xf>
    <xf numFmtId="0" fontId="156" fillId="51" borderId="74">
      <alignment horizontal="left" vertical="top" indent="1"/>
    </xf>
    <xf numFmtId="4" fontId="39" fillId="51" borderId="73">
      <alignment horizontal="left" vertical="center" indent="1"/>
    </xf>
    <xf numFmtId="4" fontId="39" fillId="51" borderId="95">
      <alignment horizontal="left" vertical="center" indent="1"/>
    </xf>
    <xf numFmtId="0" fontId="156" fillId="51" borderId="74">
      <alignment horizontal="left" vertical="top" indent="1"/>
    </xf>
    <xf numFmtId="0" fontId="156" fillId="51" borderId="96">
      <alignment horizontal="left" vertical="top" indent="1"/>
    </xf>
    <xf numFmtId="0" fontId="156" fillId="51" borderId="74">
      <alignment horizontal="left" vertical="top" indent="1"/>
    </xf>
    <xf numFmtId="0" fontId="156" fillId="51" borderId="96">
      <alignment horizontal="left" vertical="top" indent="1"/>
    </xf>
    <xf numFmtId="0" fontId="156" fillId="51" borderId="96">
      <alignment horizontal="left" vertical="top" indent="1"/>
    </xf>
    <xf numFmtId="4" fontId="156" fillId="52" borderId="0">
      <alignment horizontal="left" vertical="center" indent="1"/>
    </xf>
    <xf numFmtId="4" fontId="161" fillId="15" borderId="0">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4" fontId="161" fillId="15" borderId="0">
      <alignment horizontal="left" vertical="center" indent="1"/>
    </xf>
    <xf numFmtId="4" fontId="156" fillId="52" borderId="0">
      <alignment horizontal="left" vertical="center" indent="1"/>
    </xf>
    <xf numFmtId="0" fontId="33" fillId="53" borderId="73">
      <alignment horizontal="left" vertical="center" indent="1"/>
    </xf>
    <xf numFmtId="0" fontId="33" fillId="53" borderId="95">
      <alignment horizontal="left" vertical="center" indent="1"/>
    </xf>
    <xf numFmtId="4" fontId="156" fillId="52" borderId="0">
      <alignment horizontal="left" vertical="center" indent="1"/>
    </xf>
    <xf numFmtId="4" fontId="39" fillId="22" borderId="74">
      <alignment horizontal="right" vertical="center"/>
    </xf>
    <xf numFmtId="4" fontId="161" fillId="54" borderId="74">
      <alignment horizontal="right" vertical="center"/>
    </xf>
    <xf numFmtId="4" fontId="39" fillId="55" borderId="73">
      <alignment horizontal="right" vertical="center"/>
    </xf>
    <xf numFmtId="4" fontId="39" fillId="55" borderId="95">
      <alignment horizontal="right" vertical="center"/>
    </xf>
    <xf numFmtId="4" fontId="161" fillId="54" borderId="96">
      <alignment horizontal="right" vertical="center"/>
    </xf>
    <xf numFmtId="4" fontId="161" fillId="54" borderId="74">
      <alignment horizontal="right" vertical="center"/>
    </xf>
    <xf numFmtId="4" fontId="161" fillId="54" borderId="96">
      <alignment horizontal="right" vertical="center"/>
    </xf>
    <xf numFmtId="4" fontId="39" fillId="22" borderId="74">
      <alignment horizontal="right" vertical="center"/>
    </xf>
    <xf numFmtId="4" fontId="39" fillId="22" borderId="96">
      <alignment horizontal="right" vertical="center"/>
    </xf>
    <xf numFmtId="4" fontId="39" fillId="22" borderId="74">
      <alignment horizontal="right" vertical="center"/>
    </xf>
    <xf numFmtId="4" fontId="39" fillId="22" borderId="96">
      <alignment horizontal="right" vertical="center"/>
    </xf>
    <xf numFmtId="4" fontId="39" fillId="22" borderId="96">
      <alignment horizontal="right" vertical="center"/>
    </xf>
    <xf numFmtId="4" fontId="39" fillId="28" borderId="74">
      <alignment horizontal="right" vertical="center"/>
    </xf>
    <xf numFmtId="4" fontId="161" fillId="55" borderId="74">
      <alignment horizontal="right" vertical="center"/>
    </xf>
    <xf numFmtId="4" fontId="39" fillId="56" borderId="73">
      <alignment horizontal="right" vertical="center"/>
    </xf>
    <xf numFmtId="4" fontId="39" fillId="56" borderId="95">
      <alignment horizontal="right" vertical="center"/>
    </xf>
    <xf numFmtId="4" fontId="161" fillId="55" borderId="96">
      <alignment horizontal="right" vertical="center"/>
    </xf>
    <xf numFmtId="4" fontId="161" fillId="55" borderId="74">
      <alignment horizontal="right" vertical="center"/>
    </xf>
    <xf numFmtId="4" fontId="161" fillId="55" borderId="96">
      <alignment horizontal="right" vertical="center"/>
    </xf>
    <xf numFmtId="4" fontId="39" fillId="28" borderId="74">
      <alignment horizontal="right" vertical="center"/>
    </xf>
    <xf numFmtId="4" fontId="39" fillId="28" borderId="96">
      <alignment horizontal="right" vertical="center"/>
    </xf>
    <xf numFmtId="4" fontId="39" fillId="28" borderId="74">
      <alignment horizontal="right" vertical="center"/>
    </xf>
    <xf numFmtId="4" fontId="39" fillId="28" borderId="96">
      <alignment horizontal="right" vertical="center"/>
    </xf>
    <xf numFmtId="4" fontId="39" fillId="28" borderId="96">
      <alignment horizontal="right" vertical="center"/>
    </xf>
    <xf numFmtId="4" fontId="39" fillId="36" borderId="74">
      <alignment horizontal="right" vertical="center"/>
    </xf>
    <xf numFmtId="4" fontId="161" fillId="56" borderId="74">
      <alignment horizontal="right" vertical="center"/>
    </xf>
    <xf numFmtId="4" fontId="39" fillId="54" borderId="73">
      <alignment horizontal="right" vertical="center"/>
    </xf>
    <xf numFmtId="4" fontId="39" fillId="54" borderId="95">
      <alignment horizontal="right" vertical="center"/>
    </xf>
    <xf numFmtId="4" fontId="161" fillId="56" borderId="96">
      <alignment horizontal="right" vertical="center"/>
    </xf>
    <xf numFmtId="4" fontId="161" fillId="56" borderId="74">
      <alignment horizontal="right" vertical="center"/>
    </xf>
    <xf numFmtId="4" fontId="161" fillId="56" borderId="96">
      <alignment horizontal="right" vertical="center"/>
    </xf>
    <xf numFmtId="4" fontId="39" fillId="36" borderId="74">
      <alignment horizontal="right" vertical="center"/>
    </xf>
    <xf numFmtId="4" fontId="39" fillId="36" borderId="96">
      <alignment horizontal="right" vertical="center"/>
    </xf>
    <xf numFmtId="4" fontId="39" fillId="36" borderId="74">
      <alignment horizontal="right" vertical="center"/>
    </xf>
    <xf numFmtId="4" fontId="39" fillId="36" borderId="96">
      <alignment horizontal="right" vertical="center"/>
    </xf>
    <xf numFmtId="4" fontId="39" fillId="36" borderId="96">
      <alignment horizontal="right" vertical="center"/>
    </xf>
    <xf numFmtId="4" fontId="39" fillId="30" borderId="74">
      <alignment horizontal="right" vertical="center"/>
    </xf>
    <xf numFmtId="4" fontId="161" fillId="20" borderId="74">
      <alignment horizontal="right" vertical="center"/>
    </xf>
    <xf numFmtId="4" fontId="39" fillId="57" borderId="73">
      <alignment horizontal="right" vertical="center"/>
    </xf>
    <xf numFmtId="4" fontId="39" fillId="57" borderId="95">
      <alignment horizontal="right" vertical="center"/>
    </xf>
    <xf numFmtId="4" fontId="161" fillId="20" borderId="96">
      <alignment horizontal="right" vertical="center"/>
    </xf>
    <xf numFmtId="4" fontId="161" fillId="20" borderId="74">
      <alignment horizontal="right" vertical="center"/>
    </xf>
    <xf numFmtId="4" fontId="161" fillId="20" borderId="96">
      <alignment horizontal="right" vertical="center"/>
    </xf>
    <xf numFmtId="4" fontId="39" fillId="30" borderId="74">
      <alignment horizontal="right" vertical="center"/>
    </xf>
    <xf numFmtId="4" fontId="39" fillId="30" borderId="96">
      <alignment horizontal="right" vertical="center"/>
    </xf>
    <xf numFmtId="4" fontId="39" fillId="30" borderId="74">
      <alignment horizontal="right" vertical="center"/>
    </xf>
    <xf numFmtId="4" fontId="39" fillId="30" borderId="96">
      <alignment horizontal="right" vertical="center"/>
    </xf>
    <xf numFmtId="4" fontId="39" fillId="30" borderId="96">
      <alignment horizontal="right" vertical="center"/>
    </xf>
    <xf numFmtId="4" fontId="39" fillId="34" borderId="74">
      <alignment horizontal="right" vertical="center"/>
    </xf>
    <xf numFmtId="4" fontId="161" fillId="57" borderId="74">
      <alignment horizontal="right" vertical="center"/>
    </xf>
    <xf numFmtId="4" fontId="39" fillId="58" borderId="73">
      <alignment horizontal="right" vertical="center"/>
    </xf>
    <xf numFmtId="4" fontId="39" fillId="58" borderId="95">
      <alignment horizontal="right" vertical="center"/>
    </xf>
    <xf numFmtId="4" fontId="161" fillId="57" borderId="96">
      <alignment horizontal="right" vertical="center"/>
    </xf>
    <xf numFmtId="4" fontId="161" fillId="57" borderId="74">
      <alignment horizontal="right" vertical="center"/>
    </xf>
    <xf numFmtId="4" fontId="161" fillId="57" borderId="96">
      <alignment horizontal="right" vertical="center"/>
    </xf>
    <xf numFmtId="4" fontId="39" fillId="34" borderId="74">
      <alignment horizontal="right" vertical="center"/>
    </xf>
    <xf numFmtId="4" fontId="39" fillId="34" borderId="96">
      <alignment horizontal="right" vertical="center"/>
    </xf>
    <xf numFmtId="4" fontId="39" fillId="34" borderId="74">
      <alignment horizontal="right" vertical="center"/>
    </xf>
    <xf numFmtId="4" fontId="39" fillId="34" borderId="96">
      <alignment horizontal="right" vertical="center"/>
    </xf>
    <xf numFmtId="4" fontId="39" fillId="34" borderId="96">
      <alignment horizontal="right" vertical="center"/>
    </xf>
    <xf numFmtId="4" fontId="39" fillId="38" borderId="74">
      <alignment horizontal="right" vertical="center"/>
    </xf>
    <xf numFmtId="4" fontId="161" fillId="59" borderId="74">
      <alignment horizontal="right" vertical="center"/>
    </xf>
    <xf numFmtId="4" fontId="39" fillId="60" borderId="73">
      <alignment horizontal="right" vertical="center"/>
    </xf>
    <xf numFmtId="4" fontId="39" fillId="60" borderId="95">
      <alignment horizontal="right" vertical="center"/>
    </xf>
    <xf numFmtId="4" fontId="161" fillId="59" borderId="96">
      <alignment horizontal="right" vertical="center"/>
    </xf>
    <xf numFmtId="4" fontId="161" fillId="59" borderId="74">
      <alignment horizontal="right" vertical="center"/>
    </xf>
    <xf numFmtId="4" fontId="161" fillId="59" borderId="96">
      <alignment horizontal="right" vertical="center"/>
    </xf>
    <xf numFmtId="4" fontId="39" fillId="38" borderId="74">
      <alignment horizontal="right" vertical="center"/>
    </xf>
    <xf numFmtId="4" fontId="39" fillId="38" borderId="96">
      <alignment horizontal="right" vertical="center"/>
    </xf>
    <xf numFmtId="4" fontId="39" fillId="38" borderId="74">
      <alignment horizontal="right" vertical="center"/>
    </xf>
    <xf numFmtId="4" fontId="39" fillId="38" borderId="96">
      <alignment horizontal="right" vertical="center"/>
    </xf>
    <xf numFmtId="4" fontId="39" fillId="38" borderId="96">
      <alignment horizontal="right" vertical="center"/>
    </xf>
    <xf numFmtId="4" fontId="39" fillId="37" borderId="74">
      <alignment horizontal="right" vertical="center"/>
    </xf>
    <xf numFmtId="4" fontId="161" fillId="61" borderId="74">
      <alignment horizontal="right" vertical="center"/>
    </xf>
    <xf numFmtId="4" fontId="39" fillId="62" borderId="73">
      <alignment horizontal="right" vertical="center"/>
    </xf>
    <xf numFmtId="4" fontId="39" fillId="62" borderId="95">
      <alignment horizontal="right" vertical="center"/>
    </xf>
    <xf numFmtId="4" fontId="161" fillId="61" borderId="96">
      <alignment horizontal="right" vertical="center"/>
    </xf>
    <xf numFmtId="4" fontId="161" fillId="61" borderId="74">
      <alignment horizontal="right" vertical="center"/>
    </xf>
    <xf numFmtId="4" fontId="161" fillId="61" borderId="96">
      <alignment horizontal="right" vertical="center"/>
    </xf>
    <xf numFmtId="4" fontId="39" fillId="37" borderId="74">
      <alignment horizontal="right" vertical="center"/>
    </xf>
    <xf numFmtId="4" fontId="39" fillId="37" borderId="96">
      <alignment horizontal="right" vertical="center"/>
    </xf>
    <xf numFmtId="4" fontId="39" fillId="37" borderId="74">
      <alignment horizontal="right" vertical="center"/>
    </xf>
    <xf numFmtId="4" fontId="39" fillId="37" borderId="96">
      <alignment horizontal="right" vertical="center"/>
    </xf>
    <xf numFmtId="4" fontId="39" fillId="37" borderId="96">
      <alignment horizontal="right" vertical="center"/>
    </xf>
    <xf numFmtId="4" fontId="39" fillId="63" borderId="74">
      <alignment horizontal="right" vertical="center"/>
    </xf>
    <xf numFmtId="4" fontId="161" fillId="62" borderId="74">
      <alignment horizontal="right" vertical="center"/>
    </xf>
    <xf numFmtId="4" fontId="39" fillId="61" borderId="73">
      <alignment horizontal="right" vertical="center"/>
    </xf>
    <xf numFmtId="4" fontId="39" fillId="61" borderId="95">
      <alignment horizontal="right" vertical="center"/>
    </xf>
    <xf numFmtId="4" fontId="161" fillId="62" borderId="96">
      <alignment horizontal="right" vertical="center"/>
    </xf>
    <xf numFmtId="4" fontId="161" fillId="62" borderId="74">
      <alignment horizontal="right" vertical="center"/>
    </xf>
    <xf numFmtId="4" fontId="161" fillId="62" borderId="96">
      <alignment horizontal="right" vertical="center"/>
    </xf>
    <xf numFmtId="4" fontId="39" fillId="63" borderId="74">
      <alignment horizontal="right" vertical="center"/>
    </xf>
    <xf numFmtId="4" fontId="39" fillId="63" borderId="96">
      <alignment horizontal="right" vertical="center"/>
    </xf>
    <xf numFmtId="4" fontId="39" fillId="63" borderId="74">
      <alignment horizontal="right" vertical="center"/>
    </xf>
    <xf numFmtId="4" fontId="39" fillId="63" borderId="96">
      <alignment horizontal="right" vertical="center"/>
    </xf>
    <xf numFmtId="4" fontId="39" fillId="63" borderId="96">
      <alignment horizontal="right" vertical="center"/>
    </xf>
    <xf numFmtId="4" fontId="39" fillId="29" borderId="74">
      <alignment horizontal="right" vertical="center"/>
    </xf>
    <xf numFmtId="4" fontId="161" fillId="64" borderId="74">
      <alignment horizontal="right" vertical="center"/>
    </xf>
    <xf numFmtId="4" fontId="39" fillId="65" borderId="73">
      <alignment horizontal="right" vertical="center"/>
    </xf>
    <xf numFmtId="4" fontId="39" fillId="65" borderId="95">
      <alignment horizontal="right" vertical="center"/>
    </xf>
    <xf numFmtId="4" fontId="161" fillId="64" borderId="96">
      <alignment horizontal="right" vertical="center"/>
    </xf>
    <xf numFmtId="4" fontId="161" fillId="64" borderId="74">
      <alignment horizontal="right" vertical="center"/>
    </xf>
    <xf numFmtId="4" fontId="161" fillId="64" borderId="96">
      <alignment horizontal="right" vertical="center"/>
    </xf>
    <xf numFmtId="4" fontId="39" fillId="29" borderId="74">
      <alignment horizontal="right" vertical="center"/>
    </xf>
    <xf numFmtId="4" fontId="39" fillId="29" borderId="96">
      <alignment horizontal="right" vertical="center"/>
    </xf>
    <xf numFmtId="4" fontId="39" fillId="29" borderId="74">
      <alignment horizontal="right" vertical="center"/>
    </xf>
    <xf numFmtId="4" fontId="39" fillId="29" borderId="96">
      <alignment horizontal="right" vertical="center"/>
    </xf>
    <xf numFmtId="4" fontId="39" fillId="29" borderId="96">
      <alignment horizontal="right" vertical="center"/>
    </xf>
    <xf numFmtId="4" fontId="156" fillId="66" borderId="75">
      <alignment horizontal="left" vertical="center" indent="1"/>
    </xf>
    <xf numFmtId="4" fontId="157" fillId="67" borderId="75">
      <alignment horizontal="left" vertical="center" indent="1"/>
    </xf>
    <xf numFmtId="4" fontId="156" fillId="68" borderId="73">
      <alignment horizontal="left" vertical="center" indent="1"/>
    </xf>
    <xf numFmtId="4" fontId="156" fillId="68" borderId="95">
      <alignment horizontal="left" vertical="center" indent="1"/>
    </xf>
    <xf numFmtId="4" fontId="157" fillId="67" borderId="75">
      <alignment horizontal="left" vertical="center" indent="1"/>
    </xf>
    <xf numFmtId="4" fontId="156" fillId="66" borderId="75">
      <alignment horizontal="left" vertical="center" indent="1"/>
    </xf>
    <xf numFmtId="4" fontId="39" fillId="69" borderId="0">
      <alignment horizontal="left" vertical="center" indent="1"/>
    </xf>
    <xf numFmtId="4" fontId="157" fillId="70" borderId="0">
      <alignment horizontal="left" vertical="center" indent="1"/>
    </xf>
    <xf numFmtId="4" fontId="39" fillId="44" borderId="76">
      <alignment horizontal="left" vertical="center" indent="1"/>
    </xf>
    <xf numFmtId="4" fontId="39" fillId="44" borderId="97">
      <alignment horizontal="left" vertical="center" indent="1"/>
    </xf>
    <xf numFmtId="4" fontId="157" fillId="70" borderId="0">
      <alignment horizontal="left" vertical="center" indent="1"/>
    </xf>
    <xf numFmtId="4" fontId="39" fillId="69" borderId="0">
      <alignment horizontal="left" vertical="center" indent="1"/>
    </xf>
    <xf numFmtId="4" fontId="157" fillId="15" borderId="0">
      <alignment horizontal="left" vertical="center" indent="1"/>
    </xf>
    <xf numFmtId="4" fontId="157" fillId="15" borderId="0">
      <alignment horizontal="left" vertical="center" indent="1"/>
    </xf>
    <xf numFmtId="4" fontId="157" fillId="15" borderId="0">
      <alignment horizontal="left" vertical="center" indent="1"/>
    </xf>
    <xf numFmtId="4" fontId="39" fillId="71" borderId="74">
      <alignment horizontal="right" vertical="center"/>
    </xf>
    <xf numFmtId="4" fontId="161" fillId="70" borderId="74">
      <alignment horizontal="right" vertical="center"/>
    </xf>
    <xf numFmtId="0" fontId="33" fillId="53" borderId="73">
      <alignment horizontal="left" vertical="center" indent="1"/>
    </xf>
    <xf numFmtId="0" fontId="33" fillId="53" borderId="95">
      <alignment horizontal="left" vertical="center" indent="1"/>
    </xf>
    <xf numFmtId="4" fontId="161" fillId="70" borderId="96">
      <alignment horizontal="right" vertical="center"/>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4" fontId="161" fillId="70" borderId="74">
      <alignment horizontal="right" vertical="center"/>
    </xf>
    <xf numFmtId="4" fontId="161" fillId="70" borderId="96">
      <alignment horizontal="right" vertical="center"/>
    </xf>
    <xf numFmtId="4" fontId="39" fillId="71" borderId="74">
      <alignment horizontal="right" vertical="center"/>
    </xf>
    <xf numFmtId="4" fontId="39" fillId="71" borderId="96">
      <alignment horizontal="right" vertical="center"/>
    </xf>
    <xf numFmtId="0" fontId="33" fillId="53" borderId="73">
      <alignment horizontal="left" vertical="center" indent="1"/>
    </xf>
    <xf numFmtId="0" fontId="33" fillId="53" borderId="95">
      <alignment horizontal="left" vertical="center" indent="1"/>
    </xf>
    <xf numFmtId="4" fontId="39" fillId="71" borderId="74">
      <alignment horizontal="right" vertical="center"/>
    </xf>
    <xf numFmtId="4" fontId="39" fillId="71" borderId="96">
      <alignment horizontal="right" vertical="center"/>
    </xf>
    <xf numFmtId="4" fontId="39" fillId="71" borderId="96">
      <alignment horizontal="right" vertical="center"/>
    </xf>
    <xf numFmtId="0" fontId="33" fillId="53" borderId="73">
      <alignment horizontal="left" vertical="center" indent="1"/>
    </xf>
    <xf numFmtId="4" fontId="39" fillId="69" borderId="0">
      <alignment horizontal="left" vertical="center" indent="1"/>
    </xf>
    <xf numFmtId="4" fontId="39" fillId="70" borderId="0">
      <alignment horizontal="left" vertical="center" indent="1"/>
    </xf>
    <xf numFmtId="4" fontId="39" fillId="44" borderId="73">
      <alignment horizontal="left" vertical="center" indent="1"/>
    </xf>
    <xf numFmtId="4" fontId="39" fillId="44" borderId="95">
      <alignment horizontal="left" vertical="center" indent="1"/>
    </xf>
    <xf numFmtId="4" fontId="39" fillId="70" borderId="0">
      <alignment horizontal="left" vertical="center" indent="1"/>
    </xf>
    <xf numFmtId="4" fontId="39" fillId="69" borderId="0">
      <alignment horizontal="left" vertical="center" indent="1"/>
    </xf>
    <xf numFmtId="4" fontId="39" fillId="52" borderId="0">
      <alignment horizontal="left" vertical="center" indent="1"/>
    </xf>
    <xf numFmtId="4" fontId="39" fillId="15" borderId="0">
      <alignment horizontal="left" vertical="center" indent="1"/>
    </xf>
    <xf numFmtId="4" fontId="39" fillId="72" borderId="73">
      <alignment horizontal="left" vertical="center" indent="1"/>
    </xf>
    <xf numFmtId="4" fontId="39" fillId="72" borderId="95">
      <alignment horizontal="left" vertical="center" indent="1"/>
    </xf>
    <xf numFmtId="4" fontId="39" fillId="15" borderId="0">
      <alignment horizontal="left" vertical="center" indent="1"/>
    </xf>
    <xf numFmtId="4" fontId="39" fillId="52" borderId="0">
      <alignment horizontal="left" vertical="center" indent="1"/>
    </xf>
    <xf numFmtId="0" fontId="33" fillId="15" borderId="74">
      <alignment horizontal="left" vertical="center" indent="1"/>
    </xf>
    <xf numFmtId="0" fontId="33" fillId="72" borderId="73">
      <alignment horizontal="left" vertical="center" indent="1"/>
    </xf>
    <xf numFmtId="0" fontId="33" fillId="72" borderId="73">
      <alignment horizontal="left" vertical="center" indent="1"/>
    </xf>
    <xf numFmtId="0" fontId="33" fillId="72" borderId="95">
      <alignment horizontal="left" vertical="center" indent="1"/>
    </xf>
    <xf numFmtId="0" fontId="33" fillId="72" borderId="95">
      <alignment horizontal="left" vertical="center" indent="1"/>
    </xf>
    <xf numFmtId="0" fontId="33" fillId="72" borderId="73">
      <alignment horizontal="left" vertical="center" indent="1"/>
    </xf>
    <xf numFmtId="0" fontId="33" fillId="72" borderId="95">
      <alignment horizontal="left" vertical="center" indent="1"/>
    </xf>
    <xf numFmtId="0" fontId="33" fillId="72" borderId="73">
      <alignment horizontal="left" vertical="center" indent="1"/>
    </xf>
    <xf numFmtId="0" fontId="33" fillId="72" borderId="95">
      <alignment horizontal="left" vertical="center" indent="1"/>
    </xf>
    <xf numFmtId="0" fontId="33" fillId="15" borderId="74">
      <alignment horizontal="left" vertical="center" indent="1"/>
    </xf>
    <xf numFmtId="0" fontId="33" fillId="15" borderId="96">
      <alignment horizontal="left" vertical="center" indent="1"/>
    </xf>
    <xf numFmtId="0" fontId="33" fillId="72" borderId="73">
      <alignment horizontal="left" vertical="center" indent="1"/>
    </xf>
    <xf numFmtId="0" fontId="33" fillId="72" borderId="95">
      <alignment horizontal="left" vertical="center" indent="1"/>
    </xf>
    <xf numFmtId="0" fontId="33" fillId="15" borderId="74">
      <alignment horizontal="left" vertical="center" indent="1"/>
    </xf>
    <xf numFmtId="0" fontId="33" fillId="15" borderId="96">
      <alignment horizontal="left" vertical="center" indent="1"/>
    </xf>
    <xf numFmtId="0" fontId="33" fillId="15" borderId="96">
      <alignment horizontal="left" vertical="center" indent="1"/>
    </xf>
    <xf numFmtId="0" fontId="33" fillId="72" borderId="73">
      <alignment horizontal="left" vertical="center" indent="1"/>
    </xf>
    <xf numFmtId="0" fontId="33" fillId="15" borderId="74">
      <alignment horizontal="left" vertical="top" indent="1"/>
    </xf>
    <xf numFmtId="0" fontId="33" fillId="72" borderId="73">
      <alignment horizontal="left" vertical="center" indent="1"/>
    </xf>
    <xf numFmtId="0" fontId="33" fillId="72" borderId="73">
      <alignment horizontal="left" vertical="center" indent="1"/>
    </xf>
    <xf numFmtId="0" fontId="33" fillId="72" borderId="95">
      <alignment horizontal="left" vertical="center" indent="1"/>
    </xf>
    <xf numFmtId="0" fontId="33" fillId="72" borderId="95">
      <alignment horizontal="left" vertical="center" indent="1"/>
    </xf>
    <xf numFmtId="0" fontId="33" fillId="72" borderId="73">
      <alignment horizontal="left" vertical="center" indent="1"/>
    </xf>
    <xf numFmtId="0" fontId="33" fillId="72" borderId="95">
      <alignment horizontal="left" vertical="center" indent="1"/>
    </xf>
    <xf numFmtId="0" fontId="33" fillId="72" borderId="73">
      <alignment horizontal="left" vertical="center" indent="1"/>
    </xf>
    <xf numFmtId="0" fontId="33" fillId="72" borderId="95">
      <alignment horizontal="left" vertical="center" indent="1"/>
    </xf>
    <xf numFmtId="0" fontId="33" fillId="15" borderId="74">
      <alignment horizontal="left" vertical="top" indent="1"/>
    </xf>
    <xf numFmtId="0" fontId="33" fillId="15" borderId="96">
      <alignment horizontal="left" vertical="top" indent="1"/>
    </xf>
    <xf numFmtId="0" fontId="33" fillId="72" borderId="73">
      <alignment horizontal="left" vertical="center" indent="1"/>
    </xf>
    <xf numFmtId="0" fontId="33" fillId="72" borderId="95">
      <alignment horizontal="left" vertical="center" indent="1"/>
    </xf>
    <xf numFmtId="0" fontId="33" fillId="15" borderId="74">
      <alignment horizontal="left" vertical="top" indent="1"/>
    </xf>
    <xf numFmtId="0" fontId="33" fillId="15" borderId="96">
      <alignment horizontal="left" vertical="top" indent="1"/>
    </xf>
    <xf numFmtId="0" fontId="33" fillId="15" borderId="96">
      <alignment horizontal="left" vertical="top" indent="1"/>
    </xf>
    <xf numFmtId="0" fontId="33" fillId="52" borderId="74">
      <alignment horizontal="left" vertical="center" indent="1"/>
    </xf>
    <xf numFmtId="0" fontId="33" fillId="73" borderId="73">
      <alignment horizontal="left" vertical="center" indent="1"/>
    </xf>
    <xf numFmtId="0" fontId="33" fillId="73" borderId="73">
      <alignment horizontal="left" vertical="center" indent="1"/>
    </xf>
    <xf numFmtId="0" fontId="33" fillId="73" borderId="95">
      <alignment horizontal="left" vertical="center" indent="1"/>
    </xf>
    <xf numFmtId="0" fontId="33" fillId="73" borderId="95">
      <alignment horizontal="left" vertical="center" indent="1"/>
    </xf>
    <xf numFmtId="0" fontId="33" fillId="73" borderId="73">
      <alignment horizontal="left" vertical="center" indent="1"/>
    </xf>
    <xf numFmtId="0" fontId="33" fillId="73" borderId="95">
      <alignment horizontal="left" vertical="center" indent="1"/>
    </xf>
    <xf numFmtId="0" fontId="33" fillId="73" borderId="73">
      <alignment horizontal="left" vertical="center" indent="1"/>
    </xf>
    <xf numFmtId="0" fontId="33" fillId="73" borderId="95">
      <alignment horizontal="left" vertical="center" indent="1"/>
    </xf>
    <xf numFmtId="0" fontId="33" fillId="52" borderId="74">
      <alignment horizontal="left" vertical="center" indent="1"/>
    </xf>
    <xf numFmtId="0" fontId="33" fillId="52" borderId="96">
      <alignment horizontal="left" vertical="center" indent="1"/>
    </xf>
    <xf numFmtId="0" fontId="33" fillId="73" borderId="73">
      <alignment horizontal="left" vertical="center" indent="1"/>
    </xf>
    <xf numFmtId="0" fontId="33" fillId="73" borderId="95">
      <alignment horizontal="left" vertical="center" indent="1"/>
    </xf>
    <xf numFmtId="0" fontId="33" fillId="52" borderId="74">
      <alignment horizontal="left" vertical="center" indent="1"/>
    </xf>
    <xf numFmtId="0" fontId="33" fillId="52" borderId="96">
      <alignment horizontal="left" vertical="center" indent="1"/>
    </xf>
    <xf numFmtId="0" fontId="33" fillId="52" borderId="96">
      <alignment horizontal="left" vertical="center" indent="1"/>
    </xf>
    <xf numFmtId="0" fontId="33" fillId="73" borderId="73">
      <alignment horizontal="left" vertical="center" indent="1"/>
    </xf>
    <xf numFmtId="0" fontId="33" fillId="52" borderId="74">
      <alignment horizontal="left" vertical="top" indent="1"/>
    </xf>
    <xf numFmtId="0" fontId="33" fillId="73" borderId="73">
      <alignment horizontal="left" vertical="center" indent="1"/>
    </xf>
    <xf numFmtId="0" fontId="33" fillId="73" borderId="73">
      <alignment horizontal="left" vertical="center" indent="1"/>
    </xf>
    <xf numFmtId="0" fontId="33" fillId="73" borderId="95">
      <alignment horizontal="left" vertical="center" indent="1"/>
    </xf>
    <xf numFmtId="0" fontId="33" fillId="73" borderId="95">
      <alignment horizontal="left" vertical="center" indent="1"/>
    </xf>
    <xf numFmtId="0" fontId="33" fillId="73" borderId="73">
      <alignment horizontal="left" vertical="center" indent="1"/>
    </xf>
    <xf numFmtId="0" fontId="33" fillId="73" borderId="95">
      <alignment horizontal="left" vertical="center" indent="1"/>
    </xf>
    <xf numFmtId="0" fontId="33" fillId="73" borderId="73">
      <alignment horizontal="left" vertical="center" indent="1"/>
    </xf>
    <xf numFmtId="0" fontId="33" fillId="73" borderId="95">
      <alignment horizontal="left" vertical="center" indent="1"/>
    </xf>
    <xf numFmtId="0" fontId="33" fillId="52" borderId="74">
      <alignment horizontal="left" vertical="top" indent="1"/>
    </xf>
    <xf numFmtId="0" fontId="33" fillId="52" borderId="96">
      <alignment horizontal="left" vertical="top" indent="1"/>
    </xf>
    <xf numFmtId="0" fontId="33" fillId="73" borderId="73">
      <alignment horizontal="left" vertical="center" indent="1"/>
    </xf>
    <xf numFmtId="0" fontId="33" fillId="73" borderId="95">
      <alignment horizontal="left" vertical="center" indent="1"/>
    </xf>
    <xf numFmtId="0" fontId="33" fillId="52" borderId="74">
      <alignment horizontal="left" vertical="top" indent="1"/>
    </xf>
    <xf numFmtId="0" fontId="33" fillId="52" borderId="96">
      <alignment horizontal="left" vertical="top" indent="1"/>
    </xf>
    <xf numFmtId="0" fontId="33" fillId="52" borderId="96">
      <alignment horizontal="left" vertical="top" indent="1"/>
    </xf>
    <xf numFmtId="0" fontId="33" fillId="70" borderId="74">
      <alignment horizontal="left" vertical="center" indent="1"/>
    </xf>
    <xf numFmtId="0" fontId="33" fillId="13" borderId="73">
      <alignment horizontal="left" vertical="center" indent="1"/>
    </xf>
    <xf numFmtId="0" fontId="33" fillId="13" borderId="73">
      <alignment horizontal="left" vertical="center" indent="1"/>
    </xf>
    <xf numFmtId="0" fontId="33" fillId="13" borderId="95">
      <alignment horizontal="left" vertical="center" indent="1"/>
    </xf>
    <xf numFmtId="0" fontId="33" fillId="13" borderId="95">
      <alignment horizontal="left" vertical="center" indent="1"/>
    </xf>
    <xf numFmtId="0" fontId="33" fillId="13" borderId="73">
      <alignment horizontal="left" vertical="center" indent="1"/>
    </xf>
    <xf numFmtId="0" fontId="33" fillId="13" borderId="95">
      <alignment horizontal="left" vertical="center" indent="1"/>
    </xf>
    <xf numFmtId="0" fontId="33" fillId="13" borderId="73">
      <alignment horizontal="left" vertical="center" indent="1"/>
    </xf>
    <xf numFmtId="0" fontId="33" fillId="13" borderId="95">
      <alignment horizontal="left" vertical="center" indent="1"/>
    </xf>
    <xf numFmtId="0" fontId="33" fillId="70" borderId="74">
      <alignment horizontal="left" vertical="center" indent="1"/>
    </xf>
    <xf numFmtId="0" fontId="33" fillId="70" borderId="96">
      <alignment horizontal="left" vertical="center" indent="1"/>
    </xf>
    <xf numFmtId="0" fontId="33" fillId="13" borderId="73">
      <alignment horizontal="left" vertical="center" indent="1"/>
    </xf>
    <xf numFmtId="0" fontId="33" fillId="13" borderId="95">
      <alignment horizontal="left" vertical="center" indent="1"/>
    </xf>
    <xf numFmtId="0" fontId="33" fillId="70" borderId="74">
      <alignment horizontal="left" vertical="center" indent="1"/>
    </xf>
    <xf numFmtId="0" fontId="33" fillId="70" borderId="96">
      <alignment horizontal="left" vertical="center" indent="1"/>
    </xf>
    <xf numFmtId="0" fontId="33" fillId="70" borderId="96">
      <alignment horizontal="left" vertical="center" indent="1"/>
    </xf>
    <xf numFmtId="0" fontId="33" fillId="13" borderId="73">
      <alignment horizontal="left" vertical="center" indent="1"/>
    </xf>
    <xf numFmtId="0" fontId="33" fillId="70" borderId="74">
      <alignment horizontal="left" vertical="top" indent="1"/>
    </xf>
    <xf numFmtId="0" fontId="33" fillId="13" borderId="73">
      <alignment horizontal="left" vertical="center" indent="1"/>
    </xf>
    <xf numFmtId="0" fontId="33" fillId="13" borderId="73">
      <alignment horizontal="left" vertical="center" indent="1"/>
    </xf>
    <xf numFmtId="0" fontId="33" fillId="13" borderId="95">
      <alignment horizontal="left" vertical="center" indent="1"/>
    </xf>
    <xf numFmtId="0" fontId="33" fillId="13" borderId="95">
      <alignment horizontal="left" vertical="center" indent="1"/>
    </xf>
    <xf numFmtId="0" fontId="33" fillId="13" borderId="73">
      <alignment horizontal="left" vertical="center" indent="1"/>
    </xf>
    <xf numFmtId="0" fontId="33" fillId="13" borderId="95">
      <alignment horizontal="left" vertical="center" indent="1"/>
    </xf>
    <xf numFmtId="0" fontId="33" fillId="13" borderId="73">
      <alignment horizontal="left" vertical="center" indent="1"/>
    </xf>
    <xf numFmtId="0" fontId="33" fillId="13" borderId="95">
      <alignment horizontal="left" vertical="center" indent="1"/>
    </xf>
    <xf numFmtId="0" fontId="33" fillId="70" borderId="74">
      <alignment horizontal="left" vertical="top" indent="1"/>
    </xf>
    <xf numFmtId="0" fontId="33" fillId="70" borderId="96">
      <alignment horizontal="left" vertical="top" indent="1"/>
    </xf>
    <xf numFmtId="0" fontId="33" fillId="13" borderId="73">
      <alignment horizontal="left" vertical="center" indent="1"/>
    </xf>
    <xf numFmtId="0" fontId="33" fillId="13" borderId="95">
      <alignment horizontal="left" vertical="center" indent="1"/>
    </xf>
    <xf numFmtId="0" fontId="33" fillId="70" borderId="74">
      <alignment horizontal="left" vertical="top" indent="1"/>
    </xf>
    <xf numFmtId="0" fontId="33" fillId="70" borderId="96">
      <alignment horizontal="left" vertical="top" indent="1"/>
    </xf>
    <xf numFmtId="0" fontId="33" fillId="70" borderId="96">
      <alignment horizontal="left" vertical="top" indent="1"/>
    </xf>
    <xf numFmtId="0" fontId="33" fillId="14" borderId="74">
      <alignment horizontal="left" vertical="center" indent="1"/>
    </xf>
    <xf numFmtId="0" fontId="33" fillId="53" borderId="73">
      <alignment horizontal="left" vertical="center" indent="1"/>
    </xf>
    <xf numFmtId="0" fontId="33" fillId="53" borderId="73">
      <alignment horizontal="left" vertical="center" indent="1"/>
    </xf>
    <xf numFmtId="0" fontId="33" fillId="53" borderId="95">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14" borderId="74">
      <alignment horizontal="left" vertical="center" indent="1"/>
    </xf>
    <xf numFmtId="0" fontId="33" fillId="14" borderId="96">
      <alignment horizontal="left" vertical="center" indent="1"/>
    </xf>
    <xf numFmtId="0" fontId="33" fillId="53" borderId="73">
      <alignment horizontal="left" vertical="center" indent="1"/>
    </xf>
    <xf numFmtId="0" fontId="33" fillId="53" borderId="95">
      <alignment horizontal="left" vertical="center" indent="1"/>
    </xf>
    <xf numFmtId="0" fontId="33" fillId="14" borderId="74">
      <alignment horizontal="left" vertical="center" indent="1"/>
    </xf>
    <xf numFmtId="0" fontId="33" fillId="14" borderId="96">
      <alignment horizontal="left" vertical="center" indent="1"/>
    </xf>
    <xf numFmtId="0" fontId="33" fillId="14" borderId="96">
      <alignment horizontal="left" vertical="center" indent="1"/>
    </xf>
    <xf numFmtId="0" fontId="33" fillId="53" borderId="73">
      <alignment horizontal="left" vertical="center" indent="1"/>
    </xf>
    <xf numFmtId="0" fontId="33" fillId="14" borderId="74">
      <alignment horizontal="left" vertical="top" indent="1"/>
    </xf>
    <xf numFmtId="0" fontId="33" fillId="53" borderId="73">
      <alignment horizontal="left" vertical="center" indent="1"/>
    </xf>
    <xf numFmtId="0" fontId="33" fillId="53" borderId="73">
      <alignment horizontal="left" vertical="center" indent="1"/>
    </xf>
    <xf numFmtId="0" fontId="33" fillId="53" borderId="95">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14" borderId="74">
      <alignment horizontal="left" vertical="top" indent="1"/>
    </xf>
    <xf numFmtId="0" fontId="33" fillId="14" borderId="96">
      <alignment horizontal="left" vertical="top" indent="1"/>
    </xf>
    <xf numFmtId="0" fontId="33" fillId="53" borderId="73">
      <alignment horizontal="left" vertical="center" indent="1"/>
    </xf>
    <xf numFmtId="0" fontId="33" fillId="53" borderId="95">
      <alignment horizontal="left" vertical="center" indent="1"/>
    </xf>
    <xf numFmtId="0" fontId="33" fillId="14" borderId="74">
      <alignment horizontal="left" vertical="top" indent="1"/>
    </xf>
    <xf numFmtId="0" fontId="33" fillId="14" borderId="96">
      <alignment horizontal="left" vertical="top" indent="1"/>
    </xf>
    <xf numFmtId="0" fontId="33" fillId="14" borderId="96">
      <alignment horizontal="left" vertical="top" indent="1"/>
    </xf>
    <xf numFmtId="4" fontId="39" fillId="17" borderId="74">
      <alignment vertical="center"/>
    </xf>
    <xf numFmtId="4" fontId="161" fillId="14" borderId="74">
      <alignment vertical="center"/>
    </xf>
    <xf numFmtId="4" fontId="39" fillId="17" borderId="73">
      <alignment vertical="center"/>
    </xf>
    <xf numFmtId="4" fontId="39" fillId="17" borderId="95">
      <alignment vertical="center"/>
    </xf>
    <xf numFmtId="4" fontId="161" fillId="14" borderId="96">
      <alignment vertical="center"/>
    </xf>
    <xf numFmtId="4" fontId="161" fillId="14" borderId="74">
      <alignment vertical="center"/>
    </xf>
    <xf numFmtId="4" fontId="161" fillId="14" borderId="96">
      <alignment vertical="center"/>
    </xf>
    <xf numFmtId="4" fontId="39" fillId="17" borderId="74">
      <alignment vertical="center"/>
    </xf>
    <xf numFmtId="4" fontId="39" fillId="17" borderId="96">
      <alignment vertical="center"/>
    </xf>
    <xf numFmtId="4" fontId="39" fillId="17" borderId="74">
      <alignment vertical="center"/>
    </xf>
    <xf numFmtId="4" fontId="39" fillId="17" borderId="96">
      <alignment vertical="center"/>
    </xf>
    <xf numFmtId="4" fontId="39" fillId="17" borderId="96">
      <alignment vertical="center"/>
    </xf>
    <xf numFmtId="4" fontId="160" fillId="17" borderId="74">
      <alignment vertical="center"/>
    </xf>
    <xf numFmtId="4" fontId="162" fillId="14" borderId="74">
      <alignment vertical="center"/>
    </xf>
    <xf numFmtId="4" fontId="160" fillId="17" borderId="73">
      <alignment vertical="center"/>
    </xf>
    <xf numFmtId="4" fontId="160" fillId="17" borderId="95">
      <alignment vertical="center"/>
    </xf>
    <xf numFmtId="4" fontId="162" fillId="14" borderId="96">
      <alignment vertical="center"/>
    </xf>
    <xf numFmtId="4" fontId="162" fillId="14" borderId="74">
      <alignment vertical="center"/>
    </xf>
    <xf numFmtId="4" fontId="162" fillId="14" borderId="96">
      <alignment vertical="center"/>
    </xf>
    <xf numFmtId="4" fontId="160" fillId="17" borderId="74">
      <alignment vertical="center"/>
    </xf>
    <xf numFmtId="4" fontId="160" fillId="17" borderId="96">
      <alignment vertical="center"/>
    </xf>
    <xf numFmtId="4" fontId="160" fillId="17" borderId="74">
      <alignment vertical="center"/>
    </xf>
    <xf numFmtId="4" fontId="160" fillId="17" borderId="96">
      <alignment vertical="center"/>
    </xf>
    <xf numFmtId="4" fontId="160" fillId="17" borderId="96">
      <alignment vertical="center"/>
    </xf>
    <xf numFmtId="4" fontId="39" fillId="17" borderId="74">
      <alignment horizontal="left" vertical="center" indent="1"/>
    </xf>
    <xf numFmtId="4" fontId="157" fillId="70" borderId="77">
      <alignment horizontal="left" vertical="center" indent="1"/>
    </xf>
    <xf numFmtId="4" fontId="39" fillId="17" borderId="73">
      <alignment horizontal="left" vertical="center" indent="1"/>
    </xf>
    <xf numFmtId="4" fontId="39" fillId="17" borderId="95">
      <alignment horizontal="left" vertical="center" indent="1"/>
    </xf>
    <xf numFmtId="4" fontId="157" fillId="70" borderId="98">
      <alignment horizontal="left" vertical="center" indent="1"/>
    </xf>
    <xf numFmtId="4" fontId="157" fillId="70" borderId="77">
      <alignment horizontal="left" vertical="center" indent="1"/>
    </xf>
    <xf numFmtId="4" fontId="157" fillId="70" borderId="98">
      <alignment horizontal="left" vertical="center" indent="1"/>
    </xf>
    <xf numFmtId="4" fontId="39" fillId="17" borderId="74">
      <alignment horizontal="left" vertical="center" indent="1"/>
    </xf>
    <xf numFmtId="4" fontId="39" fillId="17" borderId="96">
      <alignment horizontal="left" vertical="center" indent="1"/>
    </xf>
    <xf numFmtId="4" fontId="39" fillId="17" borderId="74">
      <alignment horizontal="left" vertical="center" indent="1"/>
    </xf>
    <xf numFmtId="4" fontId="39" fillId="17" borderId="96">
      <alignment horizontal="left" vertical="center" indent="1"/>
    </xf>
    <xf numFmtId="4" fontId="39" fillId="17" borderId="96">
      <alignment horizontal="left" vertical="center" indent="1"/>
    </xf>
    <xf numFmtId="0" fontId="39" fillId="17" borderId="74">
      <alignment horizontal="left" vertical="top" indent="1"/>
    </xf>
    <xf numFmtId="4" fontId="39" fillId="17" borderId="73">
      <alignment horizontal="left" vertical="center" indent="1"/>
    </xf>
    <xf numFmtId="4" fontId="39" fillId="17" borderId="95">
      <alignment horizontal="left" vertical="center" indent="1"/>
    </xf>
    <xf numFmtId="0" fontId="39" fillId="17" borderId="74">
      <alignment horizontal="left" vertical="top" indent="1"/>
    </xf>
    <xf numFmtId="0" fontId="39" fillId="17" borderId="96">
      <alignment horizontal="left" vertical="top" indent="1"/>
    </xf>
    <xf numFmtId="0" fontId="39" fillId="17" borderId="74">
      <alignment horizontal="left" vertical="top" indent="1"/>
    </xf>
    <xf numFmtId="0" fontId="39" fillId="17" borderId="96">
      <alignment horizontal="left" vertical="top" indent="1"/>
    </xf>
    <xf numFmtId="0" fontId="39" fillId="17" borderId="96">
      <alignment horizontal="left" vertical="top" indent="1"/>
    </xf>
    <xf numFmtId="4" fontId="39" fillId="69" borderId="74">
      <alignment horizontal="right" vertical="center"/>
    </xf>
    <xf numFmtId="4" fontId="161" fillId="14" borderId="74">
      <alignment horizontal="right" vertical="center"/>
    </xf>
    <xf numFmtId="4" fontId="39" fillId="44" borderId="73">
      <alignment horizontal="right" vertical="center"/>
    </xf>
    <xf numFmtId="4" fontId="39" fillId="44" borderId="95">
      <alignment horizontal="right" vertical="center"/>
    </xf>
    <xf numFmtId="4" fontId="161" fillId="14" borderId="96">
      <alignment horizontal="right" vertical="center"/>
    </xf>
    <xf numFmtId="4" fontId="161" fillId="14" borderId="74">
      <alignment horizontal="right" vertical="center"/>
    </xf>
    <xf numFmtId="4" fontId="161" fillId="14" borderId="96">
      <alignment horizontal="right" vertical="center"/>
    </xf>
    <xf numFmtId="4" fontId="39" fillId="69" borderId="74">
      <alignment horizontal="right" vertical="center"/>
    </xf>
    <xf numFmtId="4" fontId="39" fillId="69" borderId="96">
      <alignment horizontal="right" vertical="center"/>
    </xf>
    <xf numFmtId="4" fontId="39" fillId="69" borderId="74">
      <alignment horizontal="right" vertical="center"/>
    </xf>
    <xf numFmtId="4" fontId="39" fillId="69" borderId="96">
      <alignment horizontal="right" vertical="center"/>
    </xf>
    <xf numFmtId="4" fontId="39" fillId="69" borderId="96">
      <alignment horizontal="right" vertical="center"/>
    </xf>
    <xf numFmtId="4" fontId="39" fillId="44" borderId="73">
      <alignment horizontal="right" vertical="center"/>
    </xf>
    <xf numFmtId="4" fontId="160" fillId="69" borderId="74">
      <alignment horizontal="right" vertical="center"/>
    </xf>
    <xf numFmtId="4" fontId="162" fillId="14" borderId="74">
      <alignment horizontal="right" vertical="center"/>
    </xf>
    <xf numFmtId="4" fontId="160" fillId="44" borderId="73">
      <alignment horizontal="right" vertical="center"/>
    </xf>
    <xf numFmtId="4" fontId="160" fillId="44" borderId="95">
      <alignment horizontal="right" vertical="center"/>
    </xf>
    <xf numFmtId="4" fontId="162" fillId="14" borderId="96">
      <alignment horizontal="right" vertical="center"/>
    </xf>
    <xf numFmtId="4" fontId="162" fillId="14" borderId="74">
      <alignment horizontal="right" vertical="center"/>
    </xf>
    <xf numFmtId="4" fontId="162" fillId="14" borderId="96">
      <alignment horizontal="right" vertical="center"/>
    </xf>
    <xf numFmtId="4" fontId="160" fillId="69" borderId="74">
      <alignment horizontal="right" vertical="center"/>
    </xf>
    <xf numFmtId="4" fontId="160" fillId="69" borderId="96">
      <alignment horizontal="right" vertical="center"/>
    </xf>
    <xf numFmtId="4" fontId="160" fillId="69" borderId="74">
      <alignment horizontal="right" vertical="center"/>
    </xf>
    <xf numFmtId="4" fontId="160" fillId="69" borderId="96">
      <alignment horizontal="right" vertical="center"/>
    </xf>
    <xf numFmtId="4" fontId="160" fillId="69" borderId="96">
      <alignment horizontal="right" vertical="center"/>
    </xf>
    <xf numFmtId="4" fontId="39" fillId="71" borderId="74">
      <alignment horizontal="left" vertical="center" indent="1"/>
    </xf>
    <xf numFmtId="4" fontId="157" fillId="70" borderId="74">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4" fontId="157" fillId="70" borderId="96">
      <alignment horizontal="left" vertical="center" indent="1"/>
    </xf>
    <xf numFmtId="4" fontId="157" fillId="70" borderId="74">
      <alignment horizontal="left" vertical="center" indent="1"/>
    </xf>
    <xf numFmtId="0" fontId="33" fillId="53" borderId="73">
      <alignment horizontal="left" vertical="center" indent="1"/>
    </xf>
    <xf numFmtId="0" fontId="33" fillId="53" borderId="95">
      <alignment horizontal="left" vertical="center" indent="1"/>
    </xf>
    <xf numFmtId="4" fontId="157" fillId="70" borderId="96">
      <alignment horizontal="left" vertical="center" indent="1"/>
    </xf>
    <xf numFmtId="0" fontId="33" fillId="53" borderId="73">
      <alignment horizontal="left" vertical="center" indent="1"/>
    </xf>
    <xf numFmtId="0" fontId="33" fillId="53" borderId="95">
      <alignment horizontal="left" vertical="center" indent="1"/>
    </xf>
    <xf numFmtId="4" fontId="157" fillId="70" borderId="74">
      <alignment horizontal="left" vertical="center" indent="1"/>
    </xf>
    <xf numFmtId="4" fontId="157" fillId="70" borderId="96">
      <alignment horizontal="left" vertical="center" indent="1"/>
    </xf>
    <xf numFmtId="4" fontId="39" fillId="71" borderId="74">
      <alignment horizontal="left" vertical="center" indent="1"/>
    </xf>
    <xf numFmtId="4" fontId="39" fillId="71" borderId="96">
      <alignment horizontal="left" vertical="center" indent="1"/>
    </xf>
    <xf numFmtId="0" fontId="33" fillId="53" borderId="73">
      <alignment horizontal="left" vertical="center" indent="1"/>
    </xf>
    <xf numFmtId="0" fontId="33" fillId="53" borderId="95">
      <alignment horizontal="left" vertical="center" indent="1"/>
    </xf>
    <xf numFmtId="4" fontId="39" fillId="71" borderId="74">
      <alignment horizontal="left" vertical="center" indent="1"/>
    </xf>
    <xf numFmtId="4" fontId="39" fillId="71" borderId="96">
      <alignment horizontal="left" vertical="center" indent="1"/>
    </xf>
    <xf numFmtId="4" fontId="39" fillId="71" borderId="96">
      <alignment horizontal="left" vertical="center" indent="1"/>
    </xf>
    <xf numFmtId="4" fontId="39" fillId="71" borderId="74">
      <alignment horizontal="left" vertical="center" indent="1"/>
    </xf>
    <xf numFmtId="0" fontId="39" fillId="52" borderId="74">
      <alignment horizontal="left" vertical="top" indent="1"/>
    </xf>
    <xf numFmtId="0" fontId="33" fillId="53" borderId="73">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3" fillId="53" borderId="73">
      <alignment horizontal="left" vertical="center" indent="1"/>
    </xf>
    <xf numFmtId="0" fontId="33" fillId="53" borderId="95">
      <alignment horizontal="left" vertical="center" indent="1"/>
    </xf>
    <xf numFmtId="0" fontId="39" fillId="52" borderId="74">
      <alignment horizontal="left" vertical="top" indent="1"/>
    </xf>
    <xf numFmtId="0" fontId="39" fillId="52" borderId="96">
      <alignment horizontal="left" vertical="top" indent="1"/>
    </xf>
    <xf numFmtId="0" fontId="33" fillId="53" borderId="73">
      <alignment horizontal="left" vertical="center" indent="1"/>
    </xf>
    <xf numFmtId="0" fontId="33" fillId="53" borderId="95">
      <alignment horizontal="left" vertical="center" indent="1"/>
    </xf>
    <xf numFmtId="0" fontId="39" fillId="52" borderId="74">
      <alignment horizontal="left" vertical="top" indent="1"/>
    </xf>
    <xf numFmtId="0" fontId="39" fillId="52" borderId="96">
      <alignment horizontal="left" vertical="top" indent="1"/>
    </xf>
    <xf numFmtId="0" fontId="39" fillId="52" borderId="96">
      <alignment horizontal="left" vertical="top" indent="1"/>
    </xf>
    <xf numFmtId="0" fontId="33" fillId="53" borderId="73">
      <alignment horizontal="left" vertical="center" indent="1"/>
    </xf>
    <xf numFmtId="4" fontId="163" fillId="48" borderId="0">
      <alignment horizontal="left" vertical="center" indent="1"/>
    </xf>
    <xf numFmtId="4" fontId="163" fillId="52" borderId="77">
      <alignment horizontal="left" vertical="center" indent="1"/>
    </xf>
    <xf numFmtId="0" fontId="164" fillId="0" borderId="0"/>
    <xf numFmtId="4" fontId="163" fillId="52" borderId="98">
      <alignment horizontal="left" vertical="center" indent="1"/>
    </xf>
    <xf numFmtId="4" fontId="163" fillId="52" borderId="77">
      <alignment horizontal="left" vertical="center" indent="1"/>
    </xf>
    <xf numFmtId="4" fontId="163" fillId="52" borderId="98">
      <alignment horizontal="left" vertical="center" indent="1"/>
    </xf>
    <xf numFmtId="4" fontId="163" fillId="48" borderId="0">
      <alignment horizontal="left" vertical="center" indent="1"/>
    </xf>
    <xf numFmtId="4" fontId="165" fillId="69" borderId="74">
      <alignment horizontal="right" vertical="center"/>
    </xf>
    <xf numFmtId="4" fontId="166" fillId="14" borderId="74">
      <alignment horizontal="right" vertical="center"/>
    </xf>
    <xf numFmtId="4" fontId="165" fillId="44" borderId="73">
      <alignment horizontal="right" vertical="center"/>
    </xf>
    <xf numFmtId="4" fontId="165" fillId="44" borderId="95">
      <alignment horizontal="right" vertical="center"/>
    </xf>
    <xf numFmtId="4" fontId="166" fillId="14" borderId="96">
      <alignment horizontal="right" vertical="center"/>
    </xf>
    <xf numFmtId="4" fontId="166" fillId="14" borderId="74">
      <alignment horizontal="right" vertical="center"/>
    </xf>
    <xf numFmtId="4" fontId="166" fillId="14" borderId="96">
      <alignment horizontal="right" vertical="center"/>
    </xf>
    <xf numFmtId="4" fontId="165" fillId="69" borderId="74">
      <alignment horizontal="right" vertical="center"/>
    </xf>
    <xf numFmtId="4" fontId="165" fillId="69" borderId="96">
      <alignment horizontal="right" vertical="center"/>
    </xf>
    <xf numFmtId="4" fontId="165" fillId="69" borderId="74">
      <alignment horizontal="right" vertical="center"/>
    </xf>
    <xf numFmtId="4" fontId="165" fillId="69" borderId="96">
      <alignment horizontal="right" vertical="center"/>
    </xf>
    <xf numFmtId="4" fontId="165" fillId="69" borderId="96">
      <alignment horizontal="right" vertical="center"/>
    </xf>
    <xf numFmtId="0" fontId="167" fillId="16" borderId="0"/>
    <xf numFmtId="0" fontId="168" fillId="74" borderId="0"/>
    <xf numFmtId="49" fontId="169" fillId="74" borderId="0"/>
    <xf numFmtId="0" fontId="169" fillId="74" borderId="0"/>
    <xf numFmtId="49" fontId="170" fillId="74" borderId="78"/>
    <xf numFmtId="0" fontId="170" fillId="74" borderId="78"/>
    <xf numFmtId="49" fontId="170" fillId="74" borderId="0"/>
    <xf numFmtId="0" fontId="170" fillId="74" borderId="0"/>
    <xf numFmtId="0" fontId="168" fillId="49" borderId="78">
      <protection locked="0"/>
    </xf>
    <xf numFmtId="0" fontId="168" fillId="74" borderId="0"/>
    <xf numFmtId="0" fontId="171" fillId="75" borderId="0"/>
    <xf numFmtId="0" fontId="171" fillId="65" borderId="0"/>
    <xf numFmtId="0" fontId="171" fillId="57" borderId="0"/>
    <xf numFmtId="1" fontId="33" fillId="0" borderId="0"/>
    <xf numFmtId="1" fontId="33" fillId="0" borderId="0"/>
    <xf numFmtId="38" fontId="66" fillId="0" borderId="0"/>
    <xf numFmtId="329" fontId="33" fillId="0" borderId="0"/>
    <xf numFmtId="329" fontId="33" fillId="0" borderId="0"/>
    <xf numFmtId="3" fontId="172" fillId="20" borderId="69">
      <alignment horizontal="right"/>
      <protection locked="0"/>
    </xf>
    <xf numFmtId="0" fontId="173" fillId="0" borderId="0"/>
    <xf numFmtId="1" fontId="141" fillId="0" borderId="0">
      <alignment horizontal="left" vertical="top" wrapText="1"/>
    </xf>
    <xf numFmtId="0" fontId="174" fillId="0" borderId="0"/>
    <xf numFmtId="0" fontId="51" fillId="0" borderId="0"/>
    <xf numFmtId="0" fontId="51" fillId="0" borderId="0"/>
    <xf numFmtId="223" fontId="141" fillId="76" borderId="0"/>
    <xf numFmtId="38" fontId="44" fillId="0" borderId="0"/>
    <xf numFmtId="0" fontId="33" fillId="0" borderId="0"/>
    <xf numFmtId="0" fontId="39" fillId="0" borderId="0">
      <alignment vertical="top"/>
    </xf>
    <xf numFmtId="0" fontId="33" fillId="0" borderId="0"/>
    <xf numFmtId="38" fontId="44" fillId="0" borderId="0"/>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38" fontId="44" fillId="0" borderId="0"/>
    <xf numFmtId="0" fontId="33" fillId="0" borderId="0">
      <alignment vertical="top"/>
    </xf>
    <xf numFmtId="38" fontId="44" fillId="0" borderId="0"/>
    <xf numFmtId="0" fontId="33" fillId="0" borderId="0">
      <alignment vertical="top"/>
    </xf>
    <xf numFmtId="38" fontId="44" fillId="0" borderId="0"/>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46" fillId="0" borderId="0">
      <alignment vertical="top"/>
    </xf>
    <xf numFmtId="0" fontId="46" fillId="0" borderId="0">
      <alignment vertical="top"/>
    </xf>
    <xf numFmtId="0" fontId="46" fillId="0" borderId="0">
      <alignment vertical="top"/>
    </xf>
    <xf numFmtId="0" fontId="45" fillId="0" borderId="0">
      <alignment vertical="top"/>
    </xf>
    <xf numFmtId="0" fontId="45" fillId="0" borderId="0">
      <alignment vertical="top"/>
    </xf>
    <xf numFmtId="0" fontId="46"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33" fillId="0" borderId="0">
      <alignment vertical="top"/>
    </xf>
    <xf numFmtId="0" fontId="139" fillId="0" borderId="0"/>
    <xf numFmtId="0" fontId="175" fillId="72" borderId="0"/>
    <xf numFmtId="4" fontId="173" fillId="0" borderId="0"/>
    <xf numFmtId="4" fontId="176" fillId="0" borderId="0"/>
    <xf numFmtId="38" fontId="177" fillId="0" borderId="0"/>
    <xf numFmtId="325" fontId="84" fillId="0" borderId="0"/>
    <xf numFmtId="2" fontId="59" fillId="0" borderId="0"/>
    <xf numFmtId="2" fontId="59" fillId="0" borderId="0"/>
    <xf numFmtId="2" fontId="59" fillId="0" borderId="0"/>
    <xf numFmtId="0" fontId="178" fillId="0" borderId="0">
      <alignment vertical="center"/>
    </xf>
    <xf numFmtId="293" fontId="178" fillId="0" borderId="7">
      <alignment horizontal="right" vertical="center"/>
    </xf>
    <xf numFmtId="0" fontId="179" fillId="77" borderId="0">
      <alignment horizontal="centerContinuous" vertical="center"/>
    </xf>
    <xf numFmtId="0" fontId="179" fillId="78" borderId="7">
      <alignment horizontal="centerContinuous" vertical="center"/>
    </xf>
    <xf numFmtId="0" fontId="178" fillId="0" borderId="0">
      <alignment vertical="center"/>
    </xf>
    <xf numFmtId="0" fontId="180" fillId="0" borderId="0">
      <alignment horizontal="left"/>
    </xf>
    <xf numFmtId="0" fontId="115" fillId="0" borderId="10">
      <alignment horizontal="left" vertical="top"/>
    </xf>
    <xf numFmtId="0" fontId="181" fillId="0" borderId="0"/>
    <xf numFmtId="0" fontId="182" fillId="0" borderId="0"/>
    <xf numFmtId="49" fontId="39" fillId="0" borderId="0"/>
    <xf numFmtId="49" fontId="39" fillId="0" borderId="0"/>
    <xf numFmtId="330" fontId="59" fillId="0" borderId="0"/>
    <xf numFmtId="330" fontId="59" fillId="0" borderId="0"/>
    <xf numFmtId="330" fontId="59" fillId="0" borderId="0"/>
    <xf numFmtId="330" fontId="59" fillId="0" borderId="0"/>
    <xf numFmtId="330" fontId="59" fillId="0" borderId="0"/>
    <xf numFmtId="330" fontId="59" fillId="0" borderId="0"/>
    <xf numFmtId="272" fontId="84" fillId="0" borderId="0">
      <alignment horizontal="left"/>
    </xf>
    <xf numFmtId="0" fontId="184" fillId="55" borderId="53">
      <alignment horizontal="centerContinuous" vertical="center"/>
    </xf>
    <xf numFmtId="0" fontId="184" fillId="55" borderId="79">
      <alignment horizontal="centerContinuous" vertical="center"/>
    </xf>
    <xf numFmtId="0" fontId="185" fillId="20" borderId="80">
      <alignment horizontal="centerContinuous" vertical="center"/>
    </xf>
    <xf numFmtId="0" fontId="184" fillId="70" borderId="80">
      <alignment horizontal="centerContinuous" vertical="center"/>
    </xf>
    <xf numFmtId="0" fontId="186" fillId="59" borderId="2">
      <alignment vertical="center"/>
    </xf>
    <xf numFmtId="0" fontId="186" fillId="59" borderId="89">
      <alignment vertical="center"/>
    </xf>
    <xf numFmtId="0" fontId="117" fillId="0" borderId="0"/>
    <xf numFmtId="0" fontId="187" fillId="0" borderId="0"/>
    <xf numFmtId="274" fontId="43" fillId="0" borderId="0"/>
    <xf numFmtId="0" fontId="90" fillId="0" borderId="0"/>
    <xf numFmtId="0" fontId="43" fillId="0" borderId="0"/>
    <xf numFmtId="0" fontId="188" fillId="0" borderId="81"/>
    <xf numFmtId="0" fontId="189" fillId="0" borderId="82"/>
    <xf numFmtId="0" fontId="190" fillId="0" borderId="83"/>
    <xf numFmtId="0" fontId="190" fillId="0" borderId="0"/>
    <xf numFmtId="0" fontId="191" fillId="0" borderId="0"/>
    <xf numFmtId="0" fontId="192" fillId="0" borderId="0"/>
    <xf numFmtId="297" fontId="108" fillId="0" borderId="84">
      <protection locked="0"/>
    </xf>
    <xf numFmtId="299" fontId="193" fillId="0" borderId="15">
      <alignment vertical="center"/>
    </xf>
    <xf numFmtId="299" fontId="193" fillId="0" borderId="90">
      <alignment vertical="center"/>
    </xf>
    <xf numFmtId="274" fontId="34" fillId="0" borderId="52"/>
    <xf numFmtId="41" fontId="33" fillId="0" borderId="0"/>
    <xf numFmtId="43" fontId="33" fillId="0" borderId="0"/>
    <xf numFmtId="0" fontId="45" fillId="0" borderId="0"/>
    <xf numFmtId="223" fontId="195" fillId="0" borderId="0"/>
    <xf numFmtId="10" fontId="194" fillId="0" borderId="85"/>
    <xf numFmtId="0" fontId="133" fillId="0" borderId="0"/>
    <xf numFmtId="331" fontId="155" fillId="13" borderId="10">
      <alignment horizontal="right" vertical="center"/>
      <protection locked="0"/>
    </xf>
    <xf numFmtId="0" fontId="33" fillId="0" borderId="3"/>
    <xf numFmtId="0" fontId="33" fillId="0" borderId="3"/>
    <xf numFmtId="0" fontId="33" fillId="0" borderId="99"/>
    <xf numFmtId="0" fontId="33" fillId="0" borderId="3"/>
    <xf numFmtId="0" fontId="33" fillId="0" borderId="99"/>
    <xf numFmtId="0" fontId="33" fillId="0" borderId="99"/>
    <xf numFmtId="0" fontId="196" fillId="22" borderId="0"/>
    <xf numFmtId="0" fontId="197" fillId="23" borderId="0"/>
    <xf numFmtId="332" fontId="44" fillId="0" borderId="0"/>
    <xf numFmtId="332" fontId="44" fillId="0" borderId="0"/>
    <xf numFmtId="333" fontId="33" fillId="0" borderId="0"/>
    <xf numFmtId="172" fontId="36" fillId="0" borderId="0"/>
    <xf numFmtId="274" fontId="121" fillId="0" borderId="86">
      <alignment horizontal="right"/>
      <protection locked="0"/>
    </xf>
    <xf numFmtId="274" fontId="121" fillId="20" borderId="86">
      <alignment horizontal="right"/>
      <protection locked="0"/>
    </xf>
    <xf numFmtId="320" fontId="46" fillId="0" borderId="0"/>
    <xf numFmtId="320" fontId="46" fillId="0" borderId="0"/>
    <xf numFmtId="320" fontId="46" fillId="0" borderId="0"/>
    <xf numFmtId="320" fontId="45" fillId="0" borderId="0"/>
    <xf numFmtId="320" fontId="45" fillId="0" borderId="0"/>
    <xf numFmtId="320" fontId="46" fillId="0" borderId="0"/>
    <xf numFmtId="1" fontId="33" fillId="0" borderId="0">
      <alignment horizontal="center"/>
    </xf>
    <xf numFmtId="334" fontId="198" fillId="0" borderId="7">
      <alignment horizontal="right"/>
    </xf>
    <xf numFmtId="1" fontId="33" fillId="0" borderId="0">
      <alignment horizontal="center"/>
    </xf>
    <xf numFmtId="1" fontId="33" fillId="0" borderId="0">
      <alignment horizontal="center"/>
    </xf>
    <xf numFmtId="0" fontId="183" fillId="0" borderId="0"/>
    <xf numFmtId="0" fontId="183" fillId="0" borderId="0"/>
    <xf numFmtId="0" fontId="183" fillId="0" borderId="0"/>
    <xf numFmtId="0" fontId="72" fillId="35" borderId="0">
      <alignment vertical="center"/>
    </xf>
    <xf numFmtId="0" fontId="72" fillId="36" borderId="0">
      <alignment vertical="center"/>
    </xf>
    <xf numFmtId="0" fontId="72" fillId="37" borderId="0">
      <alignment vertical="center"/>
    </xf>
    <xf numFmtId="0" fontId="72" fillId="32" borderId="0">
      <alignment vertical="center"/>
    </xf>
    <xf numFmtId="0" fontId="72" fillId="33" borderId="0">
      <alignment vertical="center"/>
    </xf>
    <xf numFmtId="0" fontId="72" fillId="38" borderId="0">
      <alignment vertical="center"/>
    </xf>
    <xf numFmtId="0" fontId="199" fillId="0" borderId="0">
      <alignment vertical="center"/>
    </xf>
    <xf numFmtId="0" fontId="200" fillId="41" borderId="55">
      <alignment vertical="center"/>
    </xf>
    <xf numFmtId="0" fontId="200" fillId="41" borderId="91">
      <alignment vertical="center"/>
    </xf>
    <xf numFmtId="335" fontId="33" fillId="0" borderId="2">
      <alignment horizontal="right" vertical="center" shrinkToFit="1"/>
    </xf>
    <xf numFmtId="335" fontId="33" fillId="0" borderId="2">
      <alignment horizontal="right" vertical="center" shrinkToFit="1"/>
    </xf>
    <xf numFmtId="335" fontId="33" fillId="0" borderId="89">
      <alignment horizontal="right" vertical="center" shrinkToFit="1"/>
    </xf>
    <xf numFmtId="335" fontId="33" fillId="0" borderId="89">
      <alignment horizontal="right" vertical="center" shrinkToFit="1"/>
    </xf>
    <xf numFmtId="0" fontId="201" fillId="22" borderId="0">
      <alignment vertical="center"/>
    </xf>
    <xf numFmtId="0" fontId="202" fillId="0" borderId="0">
      <alignment vertical="top"/>
      <protection locked="0"/>
    </xf>
    <xf numFmtId="40" fontId="203" fillId="0" borderId="0"/>
    <xf numFmtId="38" fontId="203" fillId="0" borderId="0"/>
    <xf numFmtId="0" fontId="33" fillId="50" borderId="54">
      <alignment vertical="center"/>
    </xf>
    <xf numFmtId="0" fontId="33" fillId="50" borderId="54">
      <alignment vertical="center"/>
    </xf>
    <xf numFmtId="0" fontId="33" fillId="50" borderId="94">
      <alignment vertical="center"/>
    </xf>
    <xf numFmtId="0" fontId="33" fillId="50" borderId="94">
      <alignment vertical="center"/>
    </xf>
    <xf numFmtId="0" fontId="203" fillId="0" borderId="0"/>
    <xf numFmtId="0" fontId="203" fillId="0" borderId="0"/>
    <xf numFmtId="0" fontId="204" fillId="18" borderId="0">
      <alignment vertical="center"/>
    </xf>
    <xf numFmtId="0" fontId="205" fillId="0" borderId="0"/>
    <xf numFmtId="0" fontId="206" fillId="0" borderId="0">
      <alignment vertical="center"/>
    </xf>
    <xf numFmtId="0" fontId="207" fillId="43" borderId="66">
      <alignment vertical="center"/>
    </xf>
    <xf numFmtId="0" fontId="208" fillId="0" borderId="65">
      <alignment vertical="center"/>
    </xf>
    <xf numFmtId="0" fontId="209" fillId="0" borderId="87">
      <alignment vertical="center"/>
    </xf>
    <xf numFmtId="0" fontId="209" fillId="0" borderId="100">
      <alignment vertical="center"/>
    </xf>
    <xf numFmtId="0" fontId="210" fillId="26" borderId="55">
      <alignment vertical="center"/>
    </xf>
    <xf numFmtId="0" fontId="210" fillId="26" borderId="91">
      <alignment vertical="center"/>
    </xf>
    <xf numFmtId="0" fontId="211" fillId="0" borderId="0">
      <alignment vertical="center"/>
    </xf>
    <xf numFmtId="0" fontId="212" fillId="0" borderId="81">
      <alignment vertical="center"/>
    </xf>
    <xf numFmtId="0" fontId="213" fillId="0" borderId="82">
      <alignment vertical="center"/>
    </xf>
    <xf numFmtId="0" fontId="214" fillId="0" borderId="83">
      <alignment vertical="center"/>
    </xf>
    <xf numFmtId="0" fontId="214" fillId="0" borderId="0">
      <alignment vertical="center"/>
    </xf>
    <xf numFmtId="0" fontId="215" fillId="23" borderId="0">
      <alignment vertical="center"/>
    </xf>
    <xf numFmtId="0" fontId="50" fillId="0" borderId="0"/>
    <xf numFmtId="0" fontId="216" fillId="41" borderId="73">
      <alignment vertical="center"/>
    </xf>
    <xf numFmtId="0" fontId="216" fillId="41" borderId="95">
      <alignment vertical="center"/>
    </xf>
    <xf numFmtId="336" fontId="217" fillId="0" borderId="0"/>
    <xf numFmtId="0" fontId="50" fillId="0" borderId="88">
      <alignment vertical="center"/>
    </xf>
    <xf numFmtId="174" fontId="217" fillId="0" borderId="0"/>
    <xf numFmtId="0" fontId="33" fillId="0" borderId="0"/>
    <xf numFmtId="0" fontId="31" fillId="0" borderId="0"/>
    <xf numFmtId="4" fontId="39" fillId="30" borderId="144">
      <alignment horizontal="right" vertical="center"/>
    </xf>
    <xf numFmtId="4" fontId="39" fillId="30" borderId="133">
      <alignment horizontal="right" vertical="center"/>
    </xf>
    <xf numFmtId="4" fontId="161" fillId="20" borderId="144">
      <alignment horizontal="right" vertical="center"/>
    </xf>
    <xf numFmtId="4" fontId="161" fillId="20" borderId="133">
      <alignment horizontal="right" vertical="center"/>
    </xf>
    <xf numFmtId="4" fontId="161" fillId="20" borderId="144">
      <alignment horizontal="right" vertical="center"/>
    </xf>
    <xf numFmtId="4" fontId="39" fillId="57" borderId="143">
      <alignment horizontal="right" vertical="center"/>
    </xf>
    <xf numFmtId="4" fontId="39" fillId="58" borderId="132">
      <alignment horizontal="right" vertical="center"/>
    </xf>
    <xf numFmtId="4" fontId="161" fillId="57" borderId="133">
      <alignment horizontal="right" vertical="center"/>
    </xf>
    <xf numFmtId="4" fontId="39" fillId="34" borderId="133">
      <alignment horizontal="right" vertical="center"/>
    </xf>
    <xf numFmtId="4" fontId="39" fillId="30" borderId="144">
      <alignment horizontal="right" vertical="center"/>
    </xf>
    <xf numFmtId="4" fontId="39" fillId="30" borderId="144">
      <alignment horizontal="right" vertical="center"/>
    </xf>
    <xf numFmtId="4" fontId="39" fillId="30" borderId="133">
      <alignment horizontal="right" vertical="center"/>
    </xf>
    <xf numFmtId="4" fontId="39" fillId="57" borderId="132">
      <alignment horizontal="right" vertical="center"/>
    </xf>
    <xf numFmtId="4" fontId="161" fillId="20" borderId="133">
      <alignment horizontal="right" vertical="center"/>
    </xf>
    <xf numFmtId="4" fontId="39" fillId="30" borderId="133">
      <alignment horizontal="right" vertical="center"/>
    </xf>
    <xf numFmtId="4" fontId="39" fillId="36" borderId="144">
      <alignment horizontal="right" vertical="center"/>
    </xf>
    <xf numFmtId="4" fontId="39" fillId="36" borderId="144">
      <alignment horizontal="right" vertical="center"/>
    </xf>
    <xf numFmtId="4" fontId="39" fillId="36" borderId="133">
      <alignment horizontal="right" vertical="center"/>
    </xf>
    <xf numFmtId="4" fontId="39" fillId="36" borderId="144">
      <alignment horizontal="right" vertical="center"/>
    </xf>
    <xf numFmtId="4" fontId="39" fillId="36" borderId="133">
      <alignment horizontal="right" vertical="center"/>
    </xf>
    <xf numFmtId="4" fontId="161" fillId="56" borderId="144">
      <alignment horizontal="right" vertical="center"/>
    </xf>
    <xf numFmtId="4" fontId="161" fillId="56" borderId="133">
      <alignment horizontal="right" vertical="center"/>
    </xf>
    <xf numFmtId="4" fontId="161" fillId="56" borderId="144">
      <alignment horizontal="right" vertical="center"/>
    </xf>
    <xf numFmtId="4" fontId="39" fillId="54" borderId="143">
      <alignment horizontal="right" vertical="center"/>
    </xf>
    <xf numFmtId="4" fontId="39" fillId="54" borderId="132">
      <alignment horizontal="right" vertical="center"/>
    </xf>
    <xf numFmtId="4" fontId="161" fillId="56" borderId="133">
      <alignment horizontal="right" vertical="center"/>
    </xf>
    <xf numFmtId="4" fontId="39" fillId="36" borderId="133">
      <alignment horizontal="right" vertical="center"/>
    </xf>
    <xf numFmtId="4" fontId="39" fillId="28" borderId="144">
      <alignment horizontal="right" vertical="center"/>
    </xf>
    <xf numFmtId="4" fontId="39" fillId="28" borderId="144">
      <alignment horizontal="right" vertical="center"/>
    </xf>
    <xf numFmtId="4" fontId="39" fillId="28" borderId="133">
      <alignment horizontal="right" vertical="center"/>
    </xf>
    <xf numFmtId="4" fontId="39" fillId="28" borderId="144">
      <alignment horizontal="right" vertical="center"/>
    </xf>
    <xf numFmtId="4" fontId="39" fillId="28" borderId="133">
      <alignment horizontal="right" vertical="center"/>
    </xf>
    <xf numFmtId="4" fontId="161" fillId="55" borderId="144">
      <alignment horizontal="right" vertical="center"/>
    </xf>
    <xf numFmtId="4" fontId="161" fillId="55" borderId="133">
      <alignment horizontal="right" vertical="center"/>
    </xf>
    <xf numFmtId="4" fontId="161" fillId="55" borderId="144">
      <alignment horizontal="right" vertical="center"/>
    </xf>
    <xf numFmtId="4" fontId="39" fillId="56" borderId="143">
      <alignment horizontal="right" vertical="center"/>
    </xf>
    <xf numFmtId="4" fontId="39" fillId="56" borderId="132">
      <alignment horizontal="right" vertical="center"/>
    </xf>
    <xf numFmtId="4" fontId="161" fillId="55" borderId="133">
      <alignment horizontal="right" vertical="center"/>
    </xf>
    <xf numFmtId="4" fontId="39" fillId="28" borderId="133">
      <alignment horizontal="right" vertical="center"/>
    </xf>
    <xf numFmtId="4" fontId="39" fillId="22" borderId="144">
      <alignment horizontal="right" vertical="center"/>
    </xf>
    <xf numFmtId="4" fontId="39" fillId="22" borderId="144">
      <alignment horizontal="right" vertical="center"/>
    </xf>
    <xf numFmtId="4" fontId="39" fillId="22" borderId="133">
      <alignment horizontal="right" vertical="center"/>
    </xf>
    <xf numFmtId="4" fontId="39" fillId="22" borderId="144">
      <alignment horizontal="right" vertical="center"/>
    </xf>
    <xf numFmtId="4" fontId="39" fillId="22" borderId="133">
      <alignment horizontal="right" vertical="center"/>
    </xf>
    <xf numFmtId="4" fontId="161" fillId="54" borderId="144">
      <alignment horizontal="right" vertical="center"/>
    </xf>
    <xf numFmtId="4" fontId="161" fillId="54" borderId="133">
      <alignment horizontal="right" vertical="center"/>
    </xf>
    <xf numFmtId="4" fontId="161" fillId="54" borderId="144">
      <alignment horizontal="right" vertical="center"/>
    </xf>
    <xf numFmtId="4" fontId="39" fillId="55" borderId="143">
      <alignment horizontal="right" vertical="center"/>
    </xf>
    <xf numFmtId="4" fontId="39" fillId="55" borderId="132">
      <alignment horizontal="right" vertical="center"/>
    </xf>
    <xf numFmtId="4" fontId="161" fillId="54" borderId="133">
      <alignment horizontal="right" vertical="center"/>
    </xf>
    <xf numFmtId="4" fontId="39" fillId="22" borderId="133">
      <alignment horizontal="right" vertical="center"/>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156" fillId="51" borderId="144">
      <alignment horizontal="left" vertical="top" indent="1"/>
    </xf>
    <xf numFmtId="0" fontId="156" fillId="51" borderId="144">
      <alignment horizontal="left" vertical="top" indent="1"/>
    </xf>
    <xf numFmtId="0" fontId="156" fillId="51" borderId="133">
      <alignment horizontal="left" vertical="top" indent="1"/>
    </xf>
    <xf numFmtId="0" fontId="156" fillId="51" borderId="144">
      <alignment horizontal="left" vertical="top" indent="1"/>
    </xf>
    <xf numFmtId="0" fontId="156" fillId="51" borderId="133">
      <alignment horizontal="left" vertical="top" indent="1"/>
    </xf>
    <xf numFmtId="4" fontId="39" fillId="51" borderId="143">
      <alignment horizontal="left" vertical="center" indent="1"/>
    </xf>
    <xf numFmtId="4" fontId="39" fillId="51" borderId="132">
      <alignment horizontal="left" vertical="center" indent="1"/>
    </xf>
    <xf numFmtId="0" fontId="156" fillId="51" borderId="133">
      <alignment horizontal="left" vertical="top" indent="1"/>
    </xf>
    <xf numFmtId="4" fontId="156" fillId="51" borderId="144">
      <alignment horizontal="left" vertical="center" indent="1"/>
    </xf>
    <xf numFmtId="4" fontId="156" fillId="51" borderId="144">
      <alignment horizontal="left" vertical="center" indent="1"/>
    </xf>
    <xf numFmtId="4" fontId="156" fillId="51" borderId="133">
      <alignment horizontal="left" vertical="center" indent="1"/>
    </xf>
    <xf numFmtId="4" fontId="156" fillId="51" borderId="144">
      <alignment horizontal="left" vertical="center" indent="1"/>
    </xf>
    <xf numFmtId="4" fontId="156" fillId="51" borderId="133">
      <alignment horizontal="left" vertical="center" indent="1"/>
    </xf>
    <xf numFmtId="4" fontId="161" fillId="51" borderId="144">
      <alignment horizontal="left" vertical="center" indent="1"/>
    </xf>
    <xf numFmtId="4" fontId="161" fillId="51" borderId="133">
      <alignment horizontal="left" vertical="center" indent="1"/>
    </xf>
    <xf numFmtId="4" fontId="161" fillId="51" borderId="144">
      <alignment horizontal="left" vertical="center" indent="1"/>
    </xf>
    <xf numFmtId="4" fontId="39" fillId="51" borderId="143">
      <alignment horizontal="left" vertical="center" indent="1"/>
    </xf>
    <xf numFmtId="4" fontId="39" fillId="51" borderId="132">
      <alignment horizontal="left" vertical="center" indent="1"/>
    </xf>
    <xf numFmtId="4" fontId="161" fillId="51" borderId="133">
      <alignment horizontal="left" vertical="center" indent="1"/>
    </xf>
    <xf numFmtId="4" fontId="156" fillId="51" borderId="133">
      <alignment horizontal="left" vertical="center" indent="1"/>
    </xf>
    <xf numFmtId="4" fontId="158" fillId="51" borderId="144">
      <alignment vertical="center"/>
    </xf>
    <xf numFmtId="4" fontId="158" fillId="51" borderId="144">
      <alignment vertical="center"/>
    </xf>
    <xf numFmtId="4" fontId="158" fillId="51" borderId="133">
      <alignment vertical="center"/>
    </xf>
    <xf numFmtId="4" fontId="158" fillId="51" borderId="144">
      <alignment vertical="center"/>
    </xf>
    <xf numFmtId="4" fontId="158" fillId="51" borderId="133">
      <alignment vertical="center"/>
    </xf>
    <xf numFmtId="4" fontId="159" fillId="51" borderId="144">
      <alignment vertical="center"/>
    </xf>
    <xf numFmtId="4" fontId="159" fillId="51" borderId="133">
      <alignment vertical="center"/>
    </xf>
    <xf numFmtId="4" fontId="159" fillId="51" borderId="144">
      <alignment vertical="center"/>
    </xf>
    <xf numFmtId="4" fontId="160" fillId="51" borderId="143">
      <alignment vertical="center"/>
    </xf>
    <xf numFmtId="4" fontId="160" fillId="51" borderId="132">
      <alignment vertical="center"/>
    </xf>
    <xf numFmtId="4" fontId="159" fillId="51" borderId="133">
      <alignment vertical="center"/>
    </xf>
    <xf numFmtId="4" fontId="158" fillId="51" borderId="133">
      <alignment vertical="center"/>
    </xf>
    <xf numFmtId="4" fontId="156" fillId="18" borderId="144">
      <alignment vertical="center"/>
    </xf>
    <xf numFmtId="4" fontId="156" fillId="18" borderId="144">
      <alignment vertical="center"/>
    </xf>
    <xf numFmtId="4" fontId="156" fillId="18" borderId="133">
      <alignment vertical="center"/>
    </xf>
    <xf numFmtId="4" fontId="156" fillId="18" borderId="144">
      <alignment vertical="center"/>
    </xf>
    <xf numFmtId="4" fontId="156" fillId="18" borderId="133">
      <alignment vertical="center"/>
    </xf>
    <xf numFmtId="4" fontId="157" fillId="51" borderId="144">
      <alignment vertical="center"/>
    </xf>
    <xf numFmtId="4" fontId="157" fillId="51" borderId="133">
      <alignment vertical="center"/>
    </xf>
    <xf numFmtId="4" fontId="157" fillId="51" borderId="144">
      <alignment vertical="center"/>
    </xf>
    <xf numFmtId="4" fontId="39" fillId="51" borderId="143">
      <alignment vertical="center"/>
    </xf>
    <xf numFmtId="4" fontId="39" fillId="51" borderId="132">
      <alignment vertical="center"/>
    </xf>
    <xf numFmtId="4" fontId="157" fillId="51" borderId="133">
      <alignment vertical="center"/>
    </xf>
    <xf numFmtId="4" fontId="156" fillId="18" borderId="133">
      <alignment vertical="center"/>
    </xf>
    <xf numFmtId="0" fontId="33" fillId="50" borderId="189"/>
    <xf numFmtId="0" fontId="33" fillId="50" borderId="176"/>
    <xf numFmtId="0" fontId="147" fillId="41" borderId="143"/>
    <xf numFmtId="0" fontId="147" fillId="41" borderId="132"/>
    <xf numFmtId="0" fontId="33" fillId="50" borderId="142"/>
    <xf numFmtId="0" fontId="33" fillId="50" borderId="129"/>
    <xf numFmtId="0" fontId="113" fillId="0" borderId="188"/>
    <xf numFmtId="0" fontId="113" fillId="0" borderId="178"/>
    <xf numFmtId="0" fontId="123" fillId="26" borderId="186"/>
    <xf numFmtId="0" fontId="123" fillId="26" borderId="177"/>
    <xf numFmtId="0" fontId="123" fillId="26" borderId="186"/>
    <xf numFmtId="0" fontId="123" fillId="26" borderId="177"/>
    <xf numFmtId="10" fontId="35" fillId="17" borderId="184"/>
    <xf numFmtId="10" fontId="35" fillId="17" borderId="184"/>
    <xf numFmtId="10" fontId="35" fillId="17" borderId="172"/>
    <xf numFmtId="10" fontId="35" fillId="17" borderId="184"/>
    <xf numFmtId="10" fontId="35" fillId="17" borderId="184"/>
    <xf numFmtId="10" fontId="35" fillId="17" borderId="172"/>
    <xf numFmtId="10" fontId="35" fillId="17" borderId="172"/>
    <xf numFmtId="10" fontId="35" fillId="17" borderId="172"/>
    <xf numFmtId="0" fontId="117" fillId="0" borderId="185">
      <alignment horizontal="left" vertical="center"/>
    </xf>
    <xf numFmtId="0" fontId="117" fillId="0" borderId="185">
      <alignment horizontal="left" vertical="center"/>
    </xf>
    <xf numFmtId="0" fontId="117" fillId="0" borderId="173">
      <alignment horizontal="left" vertical="center"/>
    </xf>
    <xf numFmtId="0" fontId="117" fillId="0" borderId="185">
      <alignment horizontal="left" vertical="center"/>
    </xf>
    <xf numFmtId="0" fontId="117" fillId="0" borderId="173">
      <alignment horizontal="left" vertical="center"/>
    </xf>
    <xf numFmtId="0" fontId="117" fillId="0" borderId="173">
      <alignment horizontal="left" vertical="center"/>
    </xf>
    <xf numFmtId="1" fontId="112" fillId="44" borderId="187">
      <alignment horizontal="centerContinuous" vertical="center"/>
      <protection locked="0"/>
    </xf>
    <xf numFmtId="1" fontId="112" fillId="44" borderId="175">
      <alignment horizontal="centerContinuous" vertical="center"/>
      <protection locked="0"/>
    </xf>
    <xf numFmtId="1" fontId="112" fillId="44" borderId="187">
      <alignment horizontal="centerContinuous" vertical="center"/>
      <protection locked="0"/>
    </xf>
    <xf numFmtId="1" fontId="112" fillId="44" borderId="187">
      <alignment horizontal="centerContinuous" vertical="center"/>
      <protection locked="0"/>
    </xf>
    <xf numFmtId="1" fontId="112" fillId="44" borderId="175">
      <alignment horizontal="centerContinuous" vertical="center"/>
      <protection locked="0"/>
    </xf>
    <xf numFmtId="1" fontId="112" fillId="44" borderId="187">
      <alignment horizontal="centerContinuous" vertical="center"/>
      <protection locked="0"/>
    </xf>
    <xf numFmtId="1" fontId="112" fillId="44" borderId="187">
      <alignment horizontal="centerContinuous" vertical="center"/>
      <protection locked="0"/>
    </xf>
    <xf numFmtId="1" fontId="112" fillId="44" borderId="175">
      <alignment horizontal="centerContinuous" vertical="center"/>
      <protection locked="0"/>
    </xf>
    <xf numFmtId="1" fontId="112" fillId="44" borderId="175">
      <alignment horizontal="centerContinuous" vertical="center"/>
      <protection locked="0"/>
    </xf>
    <xf numFmtId="1" fontId="112" fillId="44" borderId="175">
      <alignment horizontal="centerContinuous" vertical="center"/>
      <protection locked="0"/>
    </xf>
    <xf numFmtId="0" fontId="113" fillId="0" borderId="141"/>
    <xf numFmtId="0" fontId="113" fillId="0" borderId="131"/>
    <xf numFmtId="0" fontId="123" fillId="26" borderId="139"/>
    <xf numFmtId="0" fontId="123" fillId="26" borderId="130"/>
    <xf numFmtId="0" fontId="123" fillId="26" borderId="139"/>
    <xf numFmtId="0" fontId="123" fillId="26" borderId="130"/>
    <xf numFmtId="10" fontId="35" fillId="17" borderId="137"/>
    <xf numFmtId="10" fontId="35" fillId="17" borderId="137"/>
    <xf numFmtId="10" fontId="35" fillId="17" borderId="125"/>
    <xf numFmtId="10" fontId="35" fillId="17" borderId="137"/>
    <xf numFmtId="10" fontId="35" fillId="17" borderId="137"/>
    <xf numFmtId="10" fontId="35" fillId="17" borderId="125"/>
    <xf numFmtId="10" fontId="35" fillId="17" borderId="125"/>
    <xf numFmtId="10" fontId="35" fillId="17" borderId="125"/>
    <xf numFmtId="0" fontId="117" fillId="0" borderId="138">
      <alignment horizontal="left" vertical="center"/>
    </xf>
    <xf numFmtId="0" fontId="117" fillId="0" borderId="138">
      <alignment horizontal="left" vertical="center"/>
    </xf>
    <xf numFmtId="0" fontId="117" fillId="0" borderId="126">
      <alignment horizontal="left" vertical="center"/>
    </xf>
    <xf numFmtId="0" fontId="117" fillId="0" borderId="138">
      <alignment horizontal="left" vertical="center"/>
    </xf>
    <xf numFmtId="0" fontId="117" fillId="0" borderId="126">
      <alignment horizontal="left" vertical="center"/>
    </xf>
    <xf numFmtId="0" fontId="117" fillId="0" borderId="126">
      <alignment horizontal="left" vertical="center"/>
    </xf>
    <xf numFmtId="1" fontId="112" fillId="44" borderId="140">
      <alignment horizontal="centerContinuous" vertical="center"/>
      <protection locked="0"/>
    </xf>
    <xf numFmtId="1" fontId="112" fillId="44" borderId="140">
      <alignment horizontal="centerContinuous" vertical="center"/>
      <protection locked="0"/>
    </xf>
    <xf numFmtId="1" fontId="112" fillId="44" borderId="128">
      <alignment horizontal="centerContinuous" vertical="center"/>
      <protection locked="0"/>
    </xf>
    <xf numFmtId="1" fontId="112" fillId="44" borderId="140">
      <alignment horizontal="centerContinuous" vertical="center"/>
      <protection locked="0"/>
    </xf>
    <xf numFmtId="1" fontId="112" fillId="44" borderId="128">
      <alignment horizontal="centerContinuous" vertical="center"/>
      <protection locked="0"/>
    </xf>
    <xf numFmtId="1" fontId="112" fillId="44" borderId="140">
      <alignment horizontal="centerContinuous" vertical="center"/>
      <protection locked="0"/>
    </xf>
    <xf numFmtId="1" fontId="112" fillId="44" borderId="140">
      <alignment horizontal="centerContinuous" vertical="center"/>
      <protection locked="0"/>
    </xf>
    <xf numFmtId="1" fontId="112" fillId="44" borderId="128">
      <alignment horizontal="centerContinuous" vertical="center"/>
      <protection locked="0"/>
    </xf>
    <xf numFmtId="1" fontId="112" fillId="44" borderId="128">
      <alignment horizontal="centerContinuous" vertical="center"/>
      <protection locked="0"/>
    </xf>
    <xf numFmtId="1" fontId="112" fillId="44" borderId="128">
      <alignment horizontal="centerContinuous" vertical="center"/>
      <protection locked="0"/>
    </xf>
    <xf numFmtId="0" fontId="95" fillId="41" borderId="186"/>
    <xf numFmtId="0" fontId="95" fillId="41" borderId="177"/>
    <xf numFmtId="1" fontId="74" fillId="0" borderId="185">
      <alignment horizontal="right" vertical="center"/>
    </xf>
    <xf numFmtId="1" fontId="74" fillId="0" borderId="185">
      <alignment horizontal="right" vertical="center"/>
    </xf>
    <xf numFmtId="1" fontId="74" fillId="0" borderId="173">
      <alignment horizontal="right" vertical="center"/>
    </xf>
    <xf numFmtId="1" fontId="74" fillId="0" borderId="185">
      <alignment horizontal="right" vertical="center"/>
    </xf>
    <xf numFmtId="1" fontId="74" fillId="0" borderId="173">
      <alignment horizontal="right" vertical="center"/>
    </xf>
    <xf numFmtId="1" fontId="74" fillId="0" borderId="173">
      <alignment horizontal="right" vertical="center"/>
    </xf>
    <xf numFmtId="0" fontId="95" fillId="41" borderId="139"/>
    <xf numFmtId="0" fontId="95" fillId="41" borderId="130"/>
    <xf numFmtId="1" fontId="74" fillId="0" borderId="138">
      <alignment horizontal="right" vertical="center"/>
    </xf>
    <xf numFmtId="1" fontId="74" fillId="0" borderId="138">
      <alignment horizontal="right" vertical="center"/>
    </xf>
    <xf numFmtId="1" fontId="74" fillId="0" borderId="126">
      <alignment horizontal="right" vertical="center"/>
    </xf>
    <xf numFmtId="1" fontId="74" fillId="0" borderId="138">
      <alignment horizontal="right" vertical="center"/>
    </xf>
    <xf numFmtId="1" fontId="74" fillId="0" borderId="126">
      <alignment horizontal="right" vertical="center"/>
    </xf>
    <xf numFmtId="1" fontId="74" fillId="0" borderId="126">
      <alignment horizontal="right" vertical="center"/>
    </xf>
    <xf numFmtId="4" fontId="39" fillId="34" borderId="204">
      <alignment horizontal="right" vertical="center"/>
    </xf>
    <xf numFmtId="4" fontId="39" fillId="34" borderId="215">
      <alignment horizontal="right" vertical="center"/>
    </xf>
    <xf numFmtId="4" fontId="39" fillId="34" borderId="215">
      <alignment horizontal="right" vertical="center"/>
    </xf>
    <xf numFmtId="4" fontId="39" fillId="38" borderId="204">
      <alignment horizontal="right" vertical="center"/>
    </xf>
    <xf numFmtId="4" fontId="161" fillId="59" borderId="204">
      <alignment horizontal="right" vertical="center"/>
    </xf>
    <xf numFmtId="4" fontId="156" fillId="68" borderId="203">
      <alignment horizontal="left" vertical="center" indent="1"/>
    </xf>
    <xf numFmtId="4" fontId="161" fillId="61" borderId="204">
      <alignment horizontal="right" vertical="center"/>
    </xf>
    <xf numFmtId="4" fontId="161" fillId="61" borderId="215">
      <alignment horizontal="right" vertical="center"/>
    </xf>
    <xf numFmtId="4" fontId="39" fillId="37" borderId="204">
      <alignment horizontal="right" vertical="center"/>
    </xf>
    <xf numFmtId="4" fontId="39" fillId="37" borderId="215">
      <alignment horizontal="right" vertical="center"/>
    </xf>
    <xf numFmtId="4" fontId="39" fillId="37" borderId="204">
      <alignment horizontal="right" vertical="center"/>
    </xf>
    <xf numFmtId="4" fontId="39" fillId="37" borderId="215">
      <alignment horizontal="right" vertical="center"/>
    </xf>
    <xf numFmtId="4" fontId="39" fillId="37" borderId="215">
      <alignment horizontal="right" vertical="center"/>
    </xf>
    <xf numFmtId="4" fontId="39" fillId="63" borderId="204">
      <alignment horizontal="right" vertical="center"/>
    </xf>
    <xf numFmtId="4" fontId="161" fillId="62" borderId="204">
      <alignment horizontal="right" vertical="center"/>
    </xf>
    <xf numFmtId="4" fontId="39" fillId="61" borderId="203">
      <alignment horizontal="right" vertical="center"/>
    </xf>
    <xf numFmtId="4" fontId="39" fillId="61" borderId="214">
      <alignment horizontal="right" vertical="center"/>
    </xf>
    <xf numFmtId="4" fontId="161" fillId="62" borderId="215">
      <alignment horizontal="right" vertical="center"/>
    </xf>
    <xf numFmtId="4" fontId="161" fillId="62" borderId="204">
      <alignment horizontal="right" vertical="center"/>
    </xf>
    <xf numFmtId="4" fontId="161" fillId="62" borderId="215">
      <alignment horizontal="right" vertical="center"/>
    </xf>
    <xf numFmtId="4" fontId="39" fillId="63" borderId="204">
      <alignment horizontal="right" vertical="center"/>
    </xf>
    <xf numFmtId="4" fontId="39" fillId="63" borderId="215">
      <alignment horizontal="right" vertical="center"/>
    </xf>
    <xf numFmtId="4" fontId="39" fillId="63" borderId="204">
      <alignment horizontal="right" vertical="center"/>
    </xf>
    <xf numFmtId="4" fontId="39" fillId="63" borderId="215">
      <alignment horizontal="right" vertical="center"/>
    </xf>
    <xf numFmtId="4" fontId="39" fillId="63" borderId="215">
      <alignment horizontal="right" vertical="center"/>
    </xf>
    <xf numFmtId="4" fontId="39" fillId="29" borderId="204">
      <alignment horizontal="right" vertical="center"/>
    </xf>
    <xf numFmtId="4" fontId="161" fillId="64" borderId="204">
      <alignment horizontal="right" vertical="center"/>
    </xf>
    <xf numFmtId="4" fontId="39" fillId="65" borderId="203">
      <alignment horizontal="right" vertical="center"/>
    </xf>
    <xf numFmtId="4" fontId="39" fillId="65" borderId="214">
      <alignment horizontal="right" vertical="center"/>
    </xf>
    <xf numFmtId="4" fontId="161" fillId="64" borderId="215">
      <alignment horizontal="right" vertical="center"/>
    </xf>
    <xf numFmtId="4" fontId="161" fillId="64" borderId="204">
      <alignment horizontal="right" vertical="center"/>
    </xf>
    <xf numFmtId="4" fontId="161" fillId="64" borderId="215">
      <alignment horizontal="right" vertical="center"/>
    </xf>
    <xf numFmtId="4" fontId="39" fillId="29" borderId="204">
      <alignment horizontal="right" vertical="center"/>
    </xf>
    <xf numFmtId="4" fontId="39" fillId="29" borderId="215">
      <alignment horizontal="right" vertical="center"/>
    </xf>
    <xf numFmtId="4" fontId="39" fillId="29" borderId="204">
      <alignment horizontal="right" vertical="center"/>
    </xf>
    <xf numFmtId="4" fontId="39" fillId="29" borderId="215">
      <alignment horizontal="right" vertical="center"/>
    </xf>
    <xf numFmtId="4" fontId="39" fillId="29" borderId="215">
      <alignment horizontal="right" vertical="center"/>
    </xf>
    <xf numFmtId="4" fontId="156" fillId="68" borderId="214">
      <alignment horizontal="left" vertical="center" indent="1"/>
    </xf>
    <xf numFmtId="4" fontId="39" fillId="38" borderId="215">
      <alignment horizontal="right" vertical="center"/>
    </xf>
    <xf numFmtId="4" fontId="39" fillId="37" borderId="204">
      <alignment horizontal="right" vertical="center"/>
    </xf>
    <xf numFmtId="4" fontId="161" fillId="61" borderId="204">
      <alignment horizontal="right" vertical="center"/>
    </xf>
    <xf numFmtId="4" fontId="39" fillId="62" borderId="203">
      <alignment horizontal="right" vertical="center"/>
    </xf>
    <xf numFmtId="4" fontId="39" fillId="62" borderId="214">
      <alignment horizontal="right" vertical="center"/>
    </xf>
    <xf numFmtId="4" fontId="161" fillId="61" borderId="215">
      <alignment horizontal="right" vertical="center"/>
    </xf>
    <xf numFmtId="4" fontId="39" fillId="58" borderId="214">
      <alignment horizontal="right" vertical="center"/>
    </xf>
    <xf numFmtId="4" fontId="161" fillId="57" borderId="215">
      <alignment horizontal="right" vertical="center"/>
    </xf>
    <xf numFmtId="4" fontId="161" fillId="57" borderId="204">
      <alignment horizontal="right" vertical="center"/>
    </xf>
    <xf numFmtId="4" fontId="161" fillId="57" borderId="215">
      <alignment horizontal="right" vertical="center"/>
    </xf>
    <xf numFmtId="4" fontId="39" fillId="34" borderId="204">
      <alignment horizontal="right" vertical="center"/>
    </xf>
    <xf numFmtId="4" fontId="39" fillId="34" borderId="215">
      <alignment horizontal="right" vertical="center"/>
    </xf>
    <xf numFmtId="4" fontId="39" fillId="60" borderId="203">
      <alignment horizontal="right" vertical="center"/>
    </xf>
    <xf numFmtId="0" fontId="33" fillId="15" borderId="177">
      <alignment horizontal="left" vertical="center"/>
    </xf>
    <xf numFmtId="0" fontId="33" fillId="15" borderId="177">
      <alignment horizontal="left" vertical="center"/>
    </xf>
    <xf numFmtId="4" fontId="39" fillId="38" borderId="204">
      <alignment horizontal="right" vertical="center"/>
    </xf>
    <xf numFmtId="4" fontId="39" fillId="38" borderId="215">
      <alignment horizontal="right" vertical="center"/>
    </xf>
    <xf numFmtId="4" fontId="156" fillId="68" borderId="155">
      <alignment horizontal="left" vertical="center" indent="1"/>
    </xf>
    <xf numFmtId="4" fontId="161" fillId="61" borderId="156">
      <alignment horizontal="right" vertical="center"/>
    </xf>
    <xf numFmtId="4" fontId="161" fillId="61" borderId="167">
      <alignment horizontal="right" vertical="center"/>
    </xf>
    <xf numFmtId="4" fontId="39" fillId="37" borderId="156">
      <alignment horizontal="right" vertical="center"/>
    </xf>
    <xf numFmtId="4" fontId="39" fillId="37" borderId="167">
      <alignment horizontal="right" vertical="center"/>
    </xf>
    <xf numFmtId="4" fontId="39" fillId="37" borderId="156">
      <alignment horizontal="right" vertical="center"/>
    </xf>
    <xf numFmtId="4" fontId="39" fillId="37" borderId="167">
      <alignment horizontal="right" vertical="center"/>
    </xf>
    <xf numFmtId="4" fontId="39" fillId="37" borderId="167">
      <alignment horizontal="right" vertical="center"/>
    </xf>
    <xf numFmtId="4" fontId="39" fillId="63" borderId="156">
      <alignment horizontal="right" vertical="center"/>
    </xf>
    <xf numFmtId="4" fontId="161" fillId="62" borderId="156">
      <alignment horizontal="right" vertical="center"/>
    </xf>
    <xf numFmtId="4" fontId="39" fillId="61" borderId="155">
      <alignment horizontal="right" vertical="center"/>
    </xf>
    <xf numFmtId="4" fontId="39" fillId="61" borderId="166">
      <alignment horizontal="right" vertical="center"/>
    </xf>
    <xf numFmtId="4" fontId="161" fillId="62" borderId="167">
      <alignment horizontal="right" vertical="center"/>
    </xf>
    <xf numFmtId="4" fontId="161" fillId="62" borderId="156">
      <alignment horizontal="right" vertical="center"/>
    </xf>
    <xf numFmtId="4" fontId="161" fillId="62" borderId="167">
      <alignment horizontal="right" vertical="center"/>
    </xf>
    <xf numFmtId="4" fontId="39" fillId="63" borderId="156">
      <alignment horizontal="right" vertical="center"/>
    </xf>
    <xf numFmtId="4" fontId="39" fillId="63" borderId="167">
      <alignment horizontal="right" vertical="center"/>
    </xf>
    <xf numFmtId="4" fontId="39" fillId="63" borderId="156">
      <alignment horizontal="right" vertical="center"/>
    </xf>
    <xf numFmtId="4" fontId="39" fillId="63" borderId="167">
      <alignment horizontal="right" vertical="center"/>
    </xf>
    <xf numFmtId="4" fontId="39" fillId="63" borderId="167">
      <alignment horizontal="right" vertical="center"/>
    </xf>
    <xf numFmtId="4" fontId="39" fillId="29" borderId="156">
      <alignment horizontal="right" vertical="center"/>
    </xf>
    <xf numFmtId="4" fontId="161" fillId="64" borderId="156">
      <alignment horizontal="right" vertical="center"/>
    </xf>
    <xf numFmtId="4" fontId="39" fillId="65" borderId="155">
      <alignment horizontal="right" vertical="center"/>
    </xf>
    <xf numFmtId="4" fontId="39" fillId="65" borderId="166">
      <alignment horizontal="right" vertical="center"/>
    </xf>
    <xf numFmtId="4" fontId="161" fillId="64" borderId="167">
      <alignment horizontal="right" vertical="center"/>
    </xf>
    <xf numFmtId="4" fontId="161" fillId="64" borderId="156">
      <alignment horizontal="right" vertical="center"/>
    </xf>
    <xf numFmtId="4" fontId="161" fillId="64" borderId="167">
      <alignment horizontal="right" vertical="center"/>
    </xf>
    <xf numFmtId="4" fontId="39" fillId="29" borderId="156">
      <alignment horizontal="right" vertical="center"/>
    </xf>
    <xf numFmtId="4" fontId="39" fillId="29" borderId="167">
      <alignment horizontal="right" vertical="center"/>
    </xf>
    <xf numFmtId="4" fontId="39" fillId="29" borderId="156">
      <alignment horizontal="right" vertical="center"/>
    </xf>
    <xf numFmtId="4" fontId="39" fillId="29" borderId="167">
      <alignment horizontal="right" vertical="center"/>
    </xf>
    <xf numFmtId="4" fontId="39" fillId="29" borderId="167">
      <alignment horizontal="right" vertical="center"/>
    </xf>
    <xf numFmtId="4" fontId="156" fillId="68" borderId="166">
      <alignment horizontal="left" vertical="center" indent="1"/>
    </xf>
    <xf numFmtId="4" fontId="161" fillId="59" borderId="215">
      <alignment horizontal="right" vertical="center"/>
    </xf>
    <xf numFmtId="4" fontId="39" fillId="38" borderId="215">
      <alignment horizontal="right" vertical="center"/>
    </xf>
    <xf numFmtId="0" fontId="33" fillId="15" borderId="186">
      <alignment horizontal="left" vertical="center"/>
    </xf>
    <xf numFmtId="0" fontId="33" fillId="15" borderId="186">
      <alignment horizontal="left" vertical="center"/>
    </xf>
    <xf numFmtId="4" fontId="39" fillId="60" borderId="214">
      <alignment horizontal="right" vertical="center"/>
    </xf>
    <xf numFmtId="4" fontId="39" fillId="38" borderId="167">
      <alignment horizontal="right" vertical="center"/>
    </xf>
    <xf numFmtId="4" fontId="39" fillId="37" borderId="156">
      <alignment horizontal="right" vertical="center"/>
    </xf>
    <xf numFmtId="4" fontId="161" fillId="61" borderId="156">
      <alignment horizontal="right" vertical="center"/>
    </xf>
    <xf numFmtId="4" fontId="39" fillId="62" borderId="155">
      <alignment horizontal="right" vertical="center"/>
    </xf>
    <xf numFmtId="4" fontId="39" fillId="62" borderId="166">
      <alignment horizontal="right" vertical="center"/>
    </xf>
    <xf numFmtId="4" fontId="161" fillId="61" borderId="167">
      <alignment horizontal="right" vertical="center"/>
    </xf>
    <xf numFmtId="4" fontId="39" fillId="58" borderId="166">
      <alignment horizontal="right" vertical="center"/>
    </xf>
    <xf numFmtId="4" fontId="161" fillId="57" borderId="167">
      <alignment horizontal="right" vertical="center"/>
    </xf>
    <xf numFmtId="4" fontId="161" fillId="57" borderId="156">
      <alignment horizontal="right" vertical="center"/>
    </xf>
    <xf numFmtId="4" fontId="161" fillId="57" borderId="167">
      <alignment horizontal="right" vertical="center"/>
    </xf>
    <xf numFmtId="4" fontId="39" fillId="34" borderId="156">
      <alignment horizontal="right" vertical="center"/>
    </xf>
    <xf numFmtId="4" fontId="39" fillId="34" borderId="167">
      <alignment horizontal="right" vertical="center"/>
    </xf>
    <xf numFmtId="4" fontId="39" fillId="34" borderId="156">
      <alignment horizontal="right" vertical="center"/>
    </xf>
    <xf numFmtId="4" fontId="39" fillId="34" borderId="167">
      <alignment horizontal="right" vertical="center"/>
    </xf>
    <xf numFmtId="4" fontId="39" fillId="34" borderId="167">
      <alignment horizontal="right" vertical="center"/>
    </xf>
    <xf numFmtId="4" fontId="39" fillId="38" borderId="156">
      <alignment horizontal="right" vertical="center"/>
    </xf>
    <xf numFmtId="4" fontId="161" fillId="59" borderId="156">
      <alignment horizontal="right" vertical="center"/>
    </xf>
    <xf numFmtId="4" fontId="39" fillId="60" borderId="155">
      <alignment horizontal="right" vertical="center"/>
    </xf>
    <xf numFmtId="4" fontId="39" fillId="60" borderId="166">
      <alignment horizontal="right" vertical="center"/>
    </xf>
    <xf numFmtId="4" fontId="161" fillId="59" borderId="167">
      <alignment horizontal="right" vertical="center"/>
    </xf>
    <xf numFmtId="4" fontId="39" fillId="38" borderId="167">
      <alignment horizontal="right" vertical="center"/>
    </xf>
    <xf numFmtId="0" fontId="33" fillId="15" borderId="139">
      <alignment horizontal="left" vertical="center"/>
    </xf>
    <xf numFmtId="0" fontId="33" fillId="15" borderId="139">
      <alignment horizontal="left" vertical="center"/>
    </xf>
    <xf numFmtId="0" fontId="33" fillId="15" borderId="130">
      <alignment horizontal="left" vertical="center"/>
    </xf>
    <xf numFmtId="0" fontId="33" fillId="15" borderId="130">
      <alignment horizontal="left" vertical="center"/>
    </xf>
    <xf numFmtId="4" fontId="39" fillId="38" borderId="156">
      <alignment horizontal="right" vertical="center"/>
    </xf>
    <xf numFmtId="4" fontId="39" fillId="38" borderId="167">
      <alignment horizontal="right" vertical="center"/>
    </xf>
    <xf numFmtId="0" fontId="33" fillId="0" borderId="139">
      <alignment vertical="center"/>
      <protection locked="0"/>
    </xf>
    <xf numFmtId="0" fontId="33" fillId="0" borderId="139">
      <alignment vertical="center"/>
      <protection locked="0"/>
    </xf>
    <xf numFmtId="0" fontId="33" fillId="0" borderId="130">
      <alignment vertical="center"/>
      <protection locked="0"/>
    </xf>
    <xf numFmtId="0" fontId="33" fillId="0" borderId="130">
      <alignment vertical="center"/>
      <protection locked="0"/>
    </xf>
    <xf numFmtId="4" fontId="161" fillId="59" borderId="156">
      <alignment horizontal="right" vertical="center"/>
    </xf>
    <xf numFmtId="4" fontId="161" fillId="59" borderId="167">
      <alignment horizontal="right" vertical="center"/>
    </xf>
    <xf numFmtId="4" fontId="39" fillId="38" borderId="156">
      <alignment horizontal="right" vertical="center"/>
    </xf>
    <xf numFmtId="0" fontId="33" fillId="0" borderId="186">
      <alignment vertical="center"/>
      <protection locked="0"/>
    </xf>
    <xf numFmtId="0" fontId="33" fillId="0" borderId="186">
      <alignment vertical="center"/>
      <protection locked="0"/>
    </xf>
    <xf numFmtId="0" fontId="33" fillId="0" borderId="177">
      <alignment vertical="center"/>
      <protection locked="0"/>
    </xf>
    <xf numFmtId="0" fontId="33" fillId="0" borderId="177">
      <alignment vertical="center"/>
      <protection locked="0"/>
    </xf>
    <xf numFmtId="4" fontId="161" fillId="59" borderId="204">
      <alignment horizontal="right" vertical="center"/>
    </xf>
    <xf numFmtId="4" fontId="161" fillId="59" borderId="215">
      <alignment horizontal="right" vertical="center"/>
    </xf>
    <xf numFmtId="4" fontId="39" fillId="38" borderId="204">
      <alignment horizontal="right" vertical="center"/>
    </xf>
    <xf numFmtId="4" fontId="39" fillId="38" borderId="133">
      <alignment horizontal="right" vertical="center"/>
    </xf>
    <xf numFmtId="4" fontId="161" fillId="59" borderId="144">
      <alignment horizontal="right" vertical="center"/>
    </xf>
    <xf numFmtId="4" fontId="161" fillId="59" borderId="133">
      <alignment horizontal="right" vertical="center"/>
    </xf>
    <xf numFmtId="0" fontId="33" fillId="0" borderId="106">
      <alignment vertical="center"/>
      <protection locked="0"/>
    </xf>
    <xf numFmtId="0" fontId="33" fillId="0" borderId="106">
      <alignment vertical="center"/>
      <protection locked="0"/>
    </xf>
    <xf numFmtId="0" fontId="33" fillId="0" borderId="115">
      <alignment vertical="center"/>
      <protection locked="0"/>
    </xf>
    <xf numFmtId="0" fontId="33" fillId="0" borderId="115">
      <alignment vertical="center"/>
      <protection locked="0"/>
    </xf>
    <xf numFmtId="4" fontId="39" fillId="38" borderId="144">
      <alignment horizontal="right" vertical="center"/>
    </xf>
    <xf numFmtId="4" fontId="39" fillId="38" borderId="133">
      <alignment horizontal="right" vertical="center"/>
    </xf>
    <xf numFmtId="0" fontId="33" fillId="15" borderId="106">
      <alignment horizontal="left" vertical="center"/>
    </xf>
    <xf numFmtId="0" fontId="33" fillId="15" borderId="106">
      <alignment horizontal="left" vertical="center"/>
    </xf>
    <xf numFmtId="0" fontId="33" fillId="15" borderId="115">
      <alignment horizontal="left" vertical="center"/>
    </xf>
    <xf numFmtId="0" fontId="33" fillId="15" borderId="115">
      <alignment horizontal="left" vertical="center"/>
    </xf>
    <xf numFmtId="4" fontId="39" fillId="38" borderId="144">
      <alignment horizontal="right" vertical="center"/>
    </xf>
    <xf numFmtId="4" fontId="161" fillId="59" borderId="144">
      <alignment horizontal="right" vertical="center"/>
    </xf>
    <xf numFmtId="4" fontId="39" fillId="60" borderId="143">
      <alignment horizontal="right" vertical="center"/>
    </xf>
    <xf numFmtId="4" fontId="39" fillId="60" borderId="132">
      <alignment horizontal="right" vertical="center"/>
    </xf>
    <xf numFmtId="4" fontId="161" fillId="59" borderId="133">
      <alignment horizontal="right" vertical="center"/>
    </xf>
    <xf numFmtId="4" fontId="39" fillId="38" borderId="133">
      <alignment horizontal="right" vertical="center"/>
    </xf>
    <xf numFmtId="4" fontId="39" fillId="34" borderId="144">
      <alignment horizontal="right" vertical="center"/>
    </xf>
    <xf numFmtId="4" fontId="39" fillId="34" borderId="144">
      <alignment horizontal="right" vertical="center"/>
    </xf>
    <xf numFmtId="4" fontId="39" fillId="34" borderId="133">
      <alignment horizontal="right" vertical="center"/>
    </xf>
    <xf numFmtId="4" fontId="39" fillId="34" borderId="144">
      <alignment horizontal="right" vertical="center"/>
    </xf>
    <xf numFmtId="4" fontId="39" fillId="34" borderId="133">
      <alignment horizontal="right" vertical="center"/>
    </xf>
    <xf numFmtId="4" fontId="161" fillId="57" borderId="144">
      <alignment horizontal="right" vertical="center"/>
    </xf>
    <xf numFmtId="4" fontId="161" fillId="57" borderId="133">
      <alignment horizontal="right" vertical="center"/>
    </xf>
    <xf numFmtId="4" fontId="161" fillId="57" borderId="144">
      <alignment horizontal="right" vertical="center"/>
    </xf>
    <xf numFmtId="4" fontId="39" fillId="58" borderId="143">
      <alignment horizontal="right" vertical="center"/>
    </xf>
    <xf numFmtId="4" fontId="161" fillId="61" borderId="144">
      <alignment horizontal="right" vertical="center"/>
    </xf>
    <xf numFmtId="4" fontId="39" fillId="62" borderId="143">
      <alignment horizontal="right" vertical="center"/>
    </xf>
    <xf numFmtId="4" fontId="39" fillId="62" borderId="132">
      <alignment horizontal="right" vertical="center"/>
    </xf>
    <xf numFmtId="4" fontId="161" fillId="61" borderId="133">
      <alignment horizontal="right" vertical="center"/>
    </xf>
    <xf numFmtId="4" fontId="39" fillId="37" borderId="133">
      <alignment horizontal="right" vertical="center"/>
    </xf>
    <xf numFmtId="4" fontId="39" fillId="38" borderId="144">
      <alignment horizontal="right" vertical="center"/>
    </xf>
    <xf numFmtId="4" fontId="161" fillId="61" borderId="191">
      <alignment horizontal="right" vertical="center"/>
    </xf>
    <xf numFmtId="0" fontId="33" fillId="0" borderId="153">
      <alignment vertical="center"/>
      <protection locked="0"/>
    </xf>
    <xf numFmtId="0" fontId="33" fillId="0" borderId="162">
      <alignment vertical="center"/>
      <protection locked="0"/>
    </xf>
    <xf numFmtId="0" fontId="33" fillId="0" borderId="162">
      <alignment vertical="center"/>
      <protection locked="0"/>
    </xf>
    <xf numFmtId="4" fontId="161" fillId="61" borderId="180">
      <alignment horizontal="right" vertical="center"/>
    </xf>
    <xf numFmtId="4" fontId="156" fillId="68" borderId="143">
      <alignment horizontal="left" vertical="center" indent="1"/>
    </xf>
    <xf numFmtId="4" fontId="39" fillId="29" borderId="144">
      <alignment horizontal="right" vertical="center"/>
    </xf>
    <xf numFmtId="4" fontId="39" fillId="29" borderId="144">
      <alignment horizontal="right" vertical="center"/>
    </xf>
    <xf numFmtId="4" fontId="39" fillId="29" borderId="133">
      <alignment horizontal="right" vertical="center"/>
    </xf>
    <xf numFmtId="4" fontId="39" fillId="29" borderId="144">
      <alignment horizontal="right" vertical="center"/>
    </xf>
    <xf numFmtId="4" fontId="39" fillId="29" borderId="133">
      <alignment horizontal="right" vertical="center"/>
    </xf>
    <xf numFmtId="4" fontId="161" fillId="64" borderId="144">
      <alignment horizontal="right" vertical="center"/>
    </xf>
    <xf numFmtId="4" fontId="161" fillId="64" borderId="133">
      <alignment horizontal="right" vertical="center"/>
    </xf>
    <xf numFmtId="4" fontId="161" fillId="64" borderId="144">
      <alignment horizontal="right" vertical="center"/>
    </xf>
    <xf numFmtId="4" fontId="39" fillId="65" borderId="143">
      <alignment horizontal="right" vertical="center"/>
    </xf>
    <xf numFmtId="4" fontId="39" fillId="65" borderId="132">
      <alignment horizontal="right" vertical="center"/>
    </xf>
    <xf numFmtId="4" fontId="161" fillId="64" borderId="133">
      <alignment horizontal="right" vertical="center"/>
    </xf>
    <xf numFmtId="4" fontId="39" fillId="29" borderId="133">
      <alignment horizontal="right" vertical="center"/>
    </xf>
    <xf numFmtId="4" fontId="39" fillId="63" borderId="144">
      <alignment horizontal="right" vertical="center"/>
    </xf>
    <xf numFmtId="4" fontId="39" fillId="63" borderId="144">
      <alignment horizontal="right" vertical="center"/>
    </xf>
    <xf numFmtId="4" fontId="39" fillId="63" borderId="133">
      <alignment horizontal="right" vertical="center"/>
    </xf>
    <xf numFmtId="4" fontId="39" fillId="63" borderId="144">
      <alignment horizontal="right" vertical="center"/>
    </xf>
    <xf numFmtId="4" fontId="39" fillId="63" borderId="133">
      <alignment horizontal="right" vertical="center"/>
    </xf>
    <xf numFmtId="4" fontId="161" fillId="62" borderId="144">
      <alignment horizontal="right" vertical="center"/>
    </xf>
    <xf numFmtId="4" fontId="161" fillId="62" borderId="133">
      <alignment horizontal="right" vertical="center"/>
    </xf>
    <xf numFmtId="4" fontId="161" fillId="62" borderId="144">
      <alignment horizontal="right" vertical="center"/>
    </xf>
    <xf numFmtId="4" fontId="39" fillId="61" borderId="143">
      <alignment horizontal="right" vertical="center"/>
    </xf>
    <xf numFmtId="4" fontId="39" fillId="61" borderId="132">
      <alignment horizontal="right" vertical="center"/>
    </xf>
    <xf numFmtId="4" fontId="161" fillId="62" borderId="133">
      <alignment horizontal="right" vertical="center"/>
    </xf>
    <xf numFmtId="4" fontId="39" fillId="63" borderId="133">
      <alignment horizontal="right" vertical="center"/>
    </xf>
    <xf numFmtId="4" fontId="39" fillId="37" borderId="144">
      <alignment horizontal="right" vertical="center"/>
    </xf>
    <xf numFmtId="4" fontId="39" fillId="37" borderId="144">
      <alignment horizontal="right" vertical="center"/>
    </xf>
    <xf numFmtId="4" fontId="39" fillId="37" borderId="133">
      <alignment horizontal="right" vertical="center"/>
    </xf>
    <xf numFmtId="4" fontId="39" fillId="37" borderId="144">
      <alignment horizontal="right" vertical="center"/>
    </xf>
    <xf numFmtId="4" fontId="39" fillId="37" borderId="133">
      <alignment horizontal="right" vertical="center"/>
    </xf>
    <xf numFmtId="4" fontId="161" fillId="61" borderId="144">
      <alignment horizontal="right" vertical="center"/>
    </xf>
    <xf numFmtId="4" fontId="161" fillId="61" borderId="133">
      <alignment horizontal="right" vertical="center"/>
    </xf>
    <xf numFmtId="4" fontId="156" fillId="68" borderId="132">
      <alignment horizontal="left" vertical="center" indent="1"/>
    </xf>
    <xf numFmtId="4" fontId="39" fillId="62" borderId="179">
      <alignment horizontal="right" vertical="center"/>
    </xf>
    <xf numFmtId="4" fontId="161" fillId="61" borderId="180">
      <alignment horizontal="right" vertical="center"/>
    </xf>
    <xf numFmtId="4" fontId="39" fillId="37" borderId="180">
      <alignment horizontal="right" vertical="center"/>
    </xf>
    <xf numFmtId="0" fontId="33" fillId="0" borderId="153">
      <alignment vertical="center"/>
      <protection locked="0"/>
    </xf>
    <xf numFmtId="0" fontId="33" fillId="15" borderId="153">
      <alignment horizontal="left" vertical="center"/>
    </xf>
    <xf numFmtId="4" fontId="39" fillId="38" borderId="191">
      <alignment horizontal="right" vertical="center"/>
    </xf>
    <xf numFmtId="4" fontId="39" fillId="38" borderId="180">
      <alignment horizontal="right" vertical="center"/>
    </xf>
    <xf numFmtId="4" fontId="39" fillId="38" borderId="191">
      <alignment horizontal="right" vertical="center"/>
    </xf>
    <xf numFmtId="4" fontId="39" fillId="38" borderId="180">
      <alignment horizontal="right" vertical="center"/>
    </xf>
    <xf numFmtId="4" fontId="161" fillId="59" borderId="191">
      <alignment horizontal="right" vertical="center"/>
    </xf>
    <xf numFmtId="4" fontId="161" fillId="59" borderId="180">
      <alignment horizontal="right" vertical="center"/>
    </xf>
    <xf numFmtId="4" fontId="161" fillId="59" borderId="191">
      <alignment horizontal="right" vertical="center"/>
    </xf>
    <xf numFmtId="4" fontId="39" fillId="60" borderId="190">
      <alignment horizontal="right" vertical="center"/>
    </xf>
    <xf numFmtId="4" fontId="39" fillId="60" borderId="179">
      <alignment horizontal="right" vertical="center"/>
    </xf>
    <xf numFmtId="4" fontId="161" fillId="59" borderId="180">
      <alignment horizontal="right" vertical="center"/>
    </xf>
    <xf numFmtId="4" fontId="39" fillId="38" borderId="180">
      <alignment horizontal="right" vertical="center"/>
    </xf>
    <xf numFmtId="4" fontId="39" fillId="34" borderId="191">
      <alignment horizontal="right" vertical="center"/>
    </xf>
    <xf numFmtId="4" fontId="39" fillId="34" borderId="191">
      <alignment horizontal="right" vertical="center"/>
    </xf>
    <xf numFmtId="4" fontId="39" fillId="37" borderId="191">
      <alignment horizontal="right" vertical="center"/>
    </xf>
    <xf numFmtId="4" fontId="39" fillId="37" borderId="191">
      <alignment horizontal="right" vertical="center"/>
    </xf>
    <xf numFmtId="4" fontId="39" fillId="37" borderId="180">
      <alignment horizontal="right" vertical="center"/>
    </xf>
    <xf numFmtId="4" fontId="39" fillId="37" borderId="191">
      <alignment horizontal="right" vertical="center"/>
    </xf>
    <xf numFmtId="4" fontId="39" fillId="37" borderId="180">
      <alignment horizontal="right" vertical="center"/>
    </xf>
    <xf numFmtId="4" fontId="161" fillId="61" borderId="191">
      <alignment horizontal="right" vertical="center"/>
    </xf>
    <xf numFmtId="4" fontId="156" fillId="68" borderId="190">
      <alignment horizontal="left" vertical="center" indent="1"/>
    </xf>
    <xf numFmtId="4" fontId="156" fillId="68" borderId="179">
      <alignment horizontal="left" vertical="center" indent="1"/>
    </xf>
    <xf numFmtId="4" fontId="39" fillId="29" borderId="191">
      <alignment horizontal="right" vertical="center"/>
    </xf>
    <xf numFmtId="4" fontId="39" fillId="29" borderId="191">
      <alignment horizontal="right" vertical="center"/>
    </xf>
    <xf numFmtId="4" fontId="39" fillId="29" borderId="180">
      <alignment horizontal="right" vertical="center"/>
    </xf>
    <xf numFmtId="4" fontId="39" fillId="29" borderId="191">
      <alignment horizontal="right" vertical="center"/>
    </xf>
    <xf numFmtId="4" fontId="39" fillId="29" borderId="180">
      <alignment horizontal="right" vertical="center"/>
    </xf>
    <xf numFmtId="4" fontId="161" fillId="64" borderId="191">
      <alignment horizontal="right" vertical="center"/>
    </xf>
    <xf numFmtId="4" fontId="161" fillId="64" borderId="180">
      <alignment horizontal="right" vertical="center"/>
    </xf>
    <xf numFmtId="4" fontId="161" fillId="64" borderId="191">
      <alignment horizontal="right" vertical="center"/>
    </xf>
    <xf numFmtId="4" fontId="39" fillId="65" borderId="190">
      <alignment horizontal="right" vertical="center"/>
    </xf>
    <xf numFmtId="4" fontId="39" fillId="65" borderId="179">
      <alignment horizontal="right" vertical="center"/>
    </xf>
    <xf numFmtId="4" fontId="161" fillId="64" borderId="180">
      <alignment horizontal="right" vertical="center"/>
    </xf>
    <xf numFmtId="4" fontId="39" fillId="29" borderId="180">
      <alignment horizontal="right" vertical="center"/>
    </xf>
    <xf numFmtId="4" fontId="39" fillId="63" borderId="191">
      <alignment horizontal="right" vertical="center"/>
    </xf>
    <xf numFmtId="4" fontId="39" fillId="63" borderId="191">
      <alignment horizontal="right" vertical="center"/>
    </xf>
    <xf numFmtId="4" fontId="39" fillId="63" borderId="180">
      <alignment horizontal="right" vertical="center"/>
    </xf>
    <xf numFmtId="4" fontId="39" fillId="63" borderId="191">
      <alignment horizontal="right" vertical="center"/>
    </xf>
    <xf numFmtId="4" fontId="39" fillId="63" borderId="180">
      <alignment horizontal="right" vertical="center"/>
    </xf>
    <xf numFmtId="4" fontId="161" fillId="62" borderId="191">
      <alignment horizontal="right" vertical="center"/>
    </xf>
    <xf numFmtId="4" fontId="161" fillId="62" borderId="180">
      <alignment horizontal="right" vertical="center"/>
    </xf>
    <xf numFmtId="4" fontId="161" fillId="62" borderId="191">
      <alignment horizontal="right" vertical="center"/>
    </xf>
    <xf numFmtId="4" fontId="39" fillId="61" borderId="190">
      <alignment horizontal="right" vertical="center"/>
    </xf>
    <xf numFmtId="4" fontId="39" fillId="61" borderId="179">
      <alignment horizontal="right" vertical="center"/>
    </xf>
    <xf numFmtId="4" fontId="161" fillId="62" borderId="180">
      <alignment horizontal="right" vertical="center"/>
    </xf>
    <xf numFmtId="4" fontId="39" fillId="63" borderId="180">
      <alignment horizontal="right" vertical="center"/>
    </xf>
    <xf numFmtId="4" fontId="39" fillId="44" borderId="192">
      <alignment horizontal="left" vertical="center" indent="1"/>
    </xf>
    <xf numFmtId="4" fontId="39" fillId="44" borderId="181">
      <alignment horizontal="left" vertical="center" indent="1"/>
    </xf>
    <xf numFmtId="0" fontId="33" fillId="15" borderId="201">
      <alignment horizontal="left" vertical="center"/>
    </xf>
    <xf numFmtId="0" fontId="33" fillId="15" borderId="201">
      <alignment horizontal="left" vertical="center"/>
    </xf>
    <xf numFmtId="0" fontId="33" fillId="15" borderId="210">
      <alignment horizontal="left" vertical="center"/>
    </xf>
    <xf numFmtId="0" fontId="33" fillId="15" borderId="210">
      <alignment horizontal="left" vertical="center"/>
    </xf>
    <xf numFmtId="0" fontId="33" fillId="15" borderId="153">
      <alignment horizontal="left" vertical="center"/>
    </xf>
    <xf numFmtId="0" fontId="33" fillId="15" borderId="162">
      <alignment horizontal="left" vertical="center"/>
    </xf>
    <xf numFmtId="0" fontId="33" fillId="15" borderId="162">
      <alignment horizontal="left" vertical="center"/>
    </xf>
    <xf numFmtId="4" fontId="39" fillId="62" borderId="190">
      <alignment horizontal="right" vertical="center"/>
    </xf>
    <xf numFmtId="4" fontId="39" fillId="38" borderId="191">
      <alignment horizontal="right" vertical="center"/>
    </xf>
    <xf numFmtId="0" fontId="33" fillId="0" borderId="201">
      <alignment vertical="center"/>
      <protection locked="0"/>
    </xf>
    <xf numFmtId="0" fontId="33" fillId="0" borderId="201">
      <alignment vertical="center"/>
      <protection locked="0"/>
    </xf>
    <xf numFmtId="1" fontId="74" fillId="0" borderId="102">
      <alignment horizontal="right" vertical="center"/>
    </xf>
    <xf numFmtId="1" fontId="74" fillId="0" borderId="102">
      <alignment horizontal="right" vertical="center"/>
    </xf>
    <xf numFmtId="1" fontId="74" fillId="0" borderId="114">
      <alignment horizontal="right" vertical="center"/>
    </xf>
    <xf numFmtId="1" fontId="74" fillId="0" borderId="102">
      <alignment horizontal="right" vertical="center"/>
    </xf>
    <xf numFmtId="1" fontId="74" fillId="0" borderId="114">
      <alignment horizontal="right" vertical="center"/>
    </xf>
    <xf numFmtId="1" fontId="74" fillId="0" borderId="114">
      <alignment horizontal="right" vertical="center"/>
    </xf>
    <xf numFmtId="0" fontId="33" fillId="0" borderId="210">
      <alignment vertical="center"/>
      <protection locked="0"/>
    </xf>
    <xf numFmtId="0" fontId="33" fillId="0" borderId="210">
      <alignment vertical="center"/>
      <protection locked="0"/>
    </xf>
    <xf numFmtId="0" fontId="95" fillId="41" borderId="106"/>
    <xf numFmtId="0" fontId="95" fillId="41" borderId="115"/>
    <xf numFmtId="1" fontId="74" fillId="0" borderId="149">
      <alignment horizontal="right" vertical="center"/>
    </xf>
    <xf numFmtId="1" fontId="74" fillId="0" borderId="149">
      <alignment horizontal="right" vertical="center"/>
    </xf>
    <xf numFmtId="1" fontId="74" fillId="0" borderId="161">
      <alignment horizontal="right" vertical="center"/>
    </xf>
    <xf numFmtId="1" fontId="74" fillId="0" borderId="149">
      <alignment horizontal="right" vertical="center"/>
    </xf>
    <xf numFmtId="1" fontId="74" fillId="0" borderId="161">
      <alignment horizontal="right" vertical="center"/>
    </xf>
    <xf numFmtId="1" fontId="74" fillId="0" borderId="161">
      <alignment horizontal="right" vertical="center"/>
    </xf>
    <xf numFmtId="0" fontId="95" fillId="41" borderId="153"/>
    <xf numFmtId="0" fontId="95" fillId="41" borderId="162"/>
    <xf numFmtId="1" fontId="112" fillId="44" borderId="104">
      <alignment horizontal="centerContinuous" vertical="center"/>
      <protection locked="0"/>
    </xf>
    <xf numFmtId="1" fontId="112" fillId="44" borderId="104">
      <alignment horizontal="centerContinuous" vertical="center"/>
      <protection locked="0"/>
    </xf>
    <xf numFmtId="1" fontId="112" fillId="44" borderId="104">
      <alignment horizontal="centerContinuous" vertical="center"/>
      <protection locked="0"/>
    </xf>
    <xf numFmtId="1" fontId="112" fillId="44" borderId="116">
      <alignment horizontal="centerContinuous" vertical="center"/>
      <protection locked="0"/>
    </xf>
    <xf numFmtId="1" fontId="112" fillId="44" borderId="116">
      <alignment horizontal="centerContinuous" vertical="center"/>
      <protection locked="0"/>
    </xf>
    <xf numFmtId="1" fontId="112" fillId="44" borderId="104">
      <alignment horizontal="centerContinuous" vertical="center"/>
      <protection locked="0"/>
    </xf>
    <xf numFmtId="1" fontId="112" fillId="44" borderId="116">
      <alignment horizontal="centerContinuous" vertical="center"/>
      <protection locked="0"/>
    </xf>
    <xf numFmtId="1" fontId="112" fillId="44" borderId="104">
      <alignment horizontal="centerContinuous" vertical="center"/>
      <protection locked="0"/>
    </xf>
    <xf numFmtId="1" fontId="112" fillId="44" borderId="116">
      <alignment horizontal="centerContinuous" vertical="center"/>
      <protection locked="0"/>
    </xf>
    <xf numFmtId="1" fontId="112" fillId="44" borderId="116">
      <alignment horizontal="centerContinuous" vertical="center"/>
      <protection locked="0"/>
    </xf>
    <xf numFmtId="1" fontId="74" fillId="0" borderId="197">
      <alignment horizontal="right" vertical="center"/>
    </xf>
    <xf numFmtId="1" fontId="74" fillId="0" borderId="197">
      <alignment horizontal="right" vertical="center"/>
    </xf>
    <xf numFmtId="1" fontId="74" fillId="0" borderId="209">
      <alignment horizontal="right" vertical="center"/>
    </xf>
    <xf numFmtId="1" fontId="74" fillId="0" borderId="197">
      <alignment horizontal="right" vertical="center"/>
    </xf>
    <xf numFmtId="1" fontId="74" fillId="0" borderId="209">
      <alignment horizontal="right" vertical="center"/>
    </xf>
    <xf numFmtId="1" fontId="74" fillId="0" borderId="209">
      <alignment horizontal="right" vertical="center"/>
    </xf>
    <xf numFmtId="0" fontId="117" fillId="0" borderId="102">
      <alignment horizontal="left" vertical="center"/>
    </xf>
    <xf numFmtId="0" fontId="117" fillId="0" borderId="102">
      <alignment horizontal="left" vertical="center"/>
    </xf>
    <xf numFmtId="0" fontId="117" fillId="0" borderId="114">
      <alignment horizontal="left" vertical="center"/>
    </xf>
    <xf numFmtId="0" fontId="117" fillId="0" borderId="102">
      <alignment horizontal="left" vertical="center"/>
    </xf>
    <xf numFmtId="0" fontId="117" fillId="0" borderId="114">
      <alignment horizontal="left" vertical="center"/>
    </xf>
    <xf numFmtId="0" fontId="117" fillId="0" borderId="114">
      <alignment horizontal="left" vertical="center"/>
    </xf>
    <xf numFmtId="10" fontId="35" fillId="17" borderId="101"/>
    <xf numFmtId="10" fontId="35" fillId="17" borderId="101"/>
    <xf numFmtId="10" fontId="35" fillId="17" borderId="101"/>
    <xf numFmtId="10" fontId="35" fillId="17" borderId="113"/>
    <xf numFmtId="10" fontId="35" fillId="17" borderId="113"/>
    <xf numFmtId="10" fontId="35" fillId="17" borderId="101"/>
    <xf numFmtId="10" fontId="35" fillId="17" borderId="113"/>
    <xf numFmtId="10" fontId="35" fillId="17" borderId="113"/>
    <xf numFmtId="0" fontId="123" fillId="26" borderId="106"/>
    <xf numFmtId="0" fontId="123" fillId="26" borderId="115"/>
    <xf numFmtId="0" fontId="123" fillId="26" borderId="106"/>
    <xf numFmtId="0" fontId="123" fillId="26" borderId="115"/>
    <xf numFmtId="0" fontId="113" fillId="0" borderId="107"/>
    <xf numFmtId="0" fontId="113" fillId="0" borderId="117"/>
    <xf numFmtId="0" fontId="95" fillId="41" borderId="201"/>
    <xf numFmtId="0" fontId="95" fillId="41" borderId="210"/>
    <xf numFmtId="1" fontId="112" fillId="44" borderId="151">
      <alignment horizontal="centerContinuous" vertical="center"/>
      <protection locked="0"/>
    </xf>
    <xf numFmtId="1" fontId="112" fillId="44" borderId="151">
      <alignment horizontal="centerContinuous" vertical="center"/>
      <protection locked="0"/>
    </xf>
    <xf numFmtId="1" fontId="112" fillId="44" borderId="163">
      <alignment horizontal="centerContinuous" vertical="center"/>
      <protection locked="0"/>
    </xf>
    <xf numFmtId="1" fontId="112" fillId="44" borderId="151">
      <alignment horizontal="centerContinuous" vertical="center"/>
      <protection locked="0"/>
    </xf>
    <xf numFmtId="1" fontId="112" fillId="44" borderId="163">
      <alignment horizontal="centerContinuous" vertical="center"/>
      <protection locked="0"/>
    </xf>
    <xf numFmtId="1" fontId="112" fillId="44" borderId="151">
      <alignment horizontal="centerContinuous" vertical="center"/>
      <protection locked="0"/>
    </xf>
    <xf numFmtId="1" fontId="112" fillId="44" borderId="163">
      <alignment horizontal="centerContinuous" vertical="center"/>
      <protection locked="0"/>
    </xf>
    <xf numFmtId="1" fontId="112" fillId="44" borderId="163">
      <alignment horizontal="centerContinuous" vertical="center"/>
      <protection locked="0"/>
    </xf>
    <xf numFmtId="1" fontId="112" fillId="44" borderId="151">
      <alignment horizontal="centerContinuous" vertical="center"/>
      <protection locked="0"/>
    </xf>
    <xf numFmtId="1" fontId="112" fillId="44" borderId="163">
      <alignment horizontal="centerContinuous" vertical="center"/>
      <protection locked="0"/>
    </xf>
    <xf numFmtId="0" fontId="117" fillId="0" borderId="149">
      <alignment horizontal="left" vertical="center"/>
    </xf>
    <xf numFmtId="0" fontId="117" fillId="0" borderId="149">
      <alignment horizontal="left" vertical="center"/>
    </xf>
    <xf numFmtId="0" fontId="117" fillId="0" borderId="161">
      <alignment horizontal="left" vertical="center"/>
    </xf>
    <xf numFmtId="0" fontId="117" fillId="0" borderId="149">
      <alignment horizontal="left" vertical="center"/>
    </xf>
    <xf numFmtId="0" fontId="117" fillId="0" borderId="161">
      <alignment horizontal="left" vertical="center"/>
    </xf>
    <xf numFmtId="0" fontId="117" fillId="0" borderId="161">
      <alignment horizontal="left" vertical="center"/>
    </xf>
    <xf numFmtId="10" fontId="35" fillId="17" borderId="160"/>
    <xf numFmtId="10" fontId="35" fillId="17" borderId="160"/>
    <xf numFmtId="10" fontId="35" fillId="17" borderId="160"/>
    <xf numFmtId="10" fontId="35" fillId="17" borderId="160"/>
    <xf numFmtId="0" fontId="123" fillId="26" borderId="153"/>
    <xf numFmtId="0" fontId="123" fillId="26" borderId="162"/>
    <xf numFmtId="0" fontId="123" fillId="26" borderId="153"/>
    <xf numFmtId="0" fontId="123" fillId="26" borderId="162"/>
    <xf numFmtId="0" fontId="113" fillId="0" borderId="154"/>
    <xf numFmtId="0" fontId="113" fillId="0" borderId="164"/>
    <xf numFmtId="1" fontId="112" fillId="44" borderId="211">
      <alignment horizontal="centerContinuous" vertical="center"/>
      <protection locked="0"/>
    </xf>
    <xf numFmtId="1" fontId="112" fillId="44" borderId="211">
      <alignment horizontal="centerContinuous" vertical="center"/>
      <protection locked="0"/>
    </xf>
    <xf numFmtId="1" fontId="112" fillId="44" borderId="199">
      <alignment horizontal="centerContinuous" vertical="center"/>
      <protection locked="0"/>
    </xf>
    <xf numFmtId="1" fontId="112" fillId="44" borderId="199">
      <alignment horizontal="centerContinuous" vertical="center"/>
      <protection locked="0"/>
    </xf>
    <xf numFmtId="1" fontId="112" fillId="44" borderId="199">
      <alignment horizontal="centerContinuous" vertical="center"/>
      <protection locked="0"/>
    </xf>
    <xf numFmtId="1" fontId="112" fillId="44" borderId="199">
      <alignment horizontal="centerContinuous" vertical="center"/>
      <protection locked="0"/>
    </xf>
    <xf numFmtId="1" fontId="112" fillId="44" borderId="211">
      <alignment horizontal="centerContinuous" vertical="center"/>
      <protection locked="0"/>
    </xf>
    <xf numFmtId="1" fontId="112" fillId="44" borderId="199">
      <alignment horizontal="centerContinuous" vertical="center"/>
      <protection locked="0"/>
    </xf>
    <xf numFmtId="1" fontId="112" fillId="44" borderId="211">
      <alignment horizontal="centerContinuous" vertical="center"/>
      <protection locked="0"/>
    </xf>
    <xf numFmtId="1" fontId="112" fillId="44" borderId="211">
      <alignment horizontal="centerContinuous" vertical="center"/>
      <protection locked="0"/>
    </xf>
    <xf numFmtId="0" fontId="117" fillId="0" borderId="197">
      <alignment horizontal="left" vertical="center"/>
    </xf>
    <xf numFmtId="0" fontId="117" fillId="0" borderId="197">
      <alignment horizontal="left" vertical="center"/>
    </xf>
    <xf numFmtId="0" fontId="117" fillId="0" borderId="209">
      <alignment horizontal="left" vertical="center"/>
    </xf>
    <xf numFmtId="0" fontId="117" fillId="0" borderId="197">
      <alignment horizontal="left" vertical="center"/>
    </xf>
    <xf numFmtId="0" fontId="117" fillId="0" borderId="209">
      <alignment horizontal="left" vertical="center"/>
    </xf>
    <xf numFmtId="0" fontId="117" fillId="0" borderId="209">
      <alignment horizontal="left" vertical="center"/>
    </xf>
    <xf numFmtId="10" fontId="35" fillId="17" borderId="196"/>
    <xf numFmtId="10" fontId="35" fillId="17" borderId="196"/>
    <xf numFmtId="10" fontId="35" fillId="17" borderId="196"/>
    <xf numFmtId="10" fontId="35" fillId="17" borderId="208"/>
    <xf numFmtId="10" fontId="35" fillId="17" borderId="208"/>
    <xf numFmtId="10" fontId="35" fillId="17" borderId="196"/>
    <xf numFmtId="10" fontId="35" fillId="17" borderId="208"/>
    <xf numFmtId="10" fontId="35" fillId="17" borderId="208"/>
    <xf numFmtId="0" fontId="123" fillId="26" borderId="201"/>
    <xf numFmtId="0" fontId="123" fillId="26" borderId="210"/>
    <xf numFmtId="0" fontId="123" fillId="26" borderId="201"/>
    <xf numFmtId="0" fontId="123" fillId="26" borderId="210"/>
    <xf numFmtId="0" fontId="113" fillId="0" borderId="202"/>
    <xf numFmtId="0" fontId="113" fillId="0" borderId="212"/>
    <xf numFmtId="0" fontId="33" fillId="50" borderId="105"/>
    <xf numFmtId="0" fontId="33" fillId="50" borderId="118"/>
    <xf numFmtId="0" fontId="147" fillId="41" borderId="108"/>
    <xf numFmtId="0" fontId="147" fillId="41" borderId="119"/>
    <xf numFmtId="4" fontId="156" fillId="18" borderId="109">
      <alignment vertical="center"/>
    </xf>
    <xf numFmtId="4" fontId="157" fillId="51" borderId="109">
      <alignment vertical="center"/>
    </xf>
    <xf numFmtId="4" fontId="39" fillId="51" borderId="108">
      <alignment vertical="center"/>
    </xf>
    <xf numFmtId="4" fontId="39" fillId="51" borderId="119">
      <alignment vertical="center"/>
    </xf>
    <xf numFmtId="4" fontId="157" fillId="51" borderId="120">
      <alignment vertical="center"/>
    </xf>
    <xf numFmtId="4" fontId="157" fillId="51" borderId="109">
      <alignment vertical="center"/>
    </xf>
    <xf numFmtId="4" fontId="157" fillId="51" borderId="120">
      <alignment vertical="center"/>
    </xf>
    <xf numFmtId="4" fontId="156" fillId="18" borderId="109">
      <alignment vertical="center"/>
    </xf>
    <xf numFmtId="4" fontId="156" fillId="18" borderId="120">
      <alignment vertical="center"/>
    </xf>
    <xf numFmtId="4" fontId="156" fillId="18" borderId="109">
      <alignment vertical="center"/>
    </xf>
    <xf numFmtId="4" fontId="156" fillId="18" borderId="120">
      <alignment vertical="center"/>
    </xf>
    <xf numFmtId="4" fontId="156" fillId="18" borderId="120">
      <alignment vertical="center"/>
    </xf>
    <xf numFmtId="4" fontId="158" fillId="51" borderId="109">
      <alignment vertical="center"/>
    </xf>
    <xf numFmtId="4" fontId="159" fillId="51" borderId="109">
      <alignment vertical="center"/>
    </xf>
    <xf numFmtId="4" fontId="160" fillId="51" borderId="108">
      <alignment vertical="center"/>
    </xf>
    <xf numFmtId="4" fontId="160" fillId="51" borderId="119">
      <alignment vertical="center"/>
    </xf>
    <xf numFmtId="4" fontId="159" fillId="51" borderId="120">
      <alignment vertical="center"/>
    </xf>
    <xf numFmtId="4" fontId="159" fillId="51" borderId="109">
      <alignment vertical="center"/>
    </xf>
    <xf numFmtId="4" fontId="159" fillId="51" borderId="120">
      <alignment vertical="center"/>
    </xf>
    <xf numFmtId="4" fontId="158" fillId="51" borderId="109">
      <alignment vertical="center"/>
    </xf>
    <xf numFmtId="4" fontId="158" fillId="51" borderId="120">
      <alignment vertical="center"/>
    </xf>
    <xf numFmtId="4" fontId="158" fillId="51" borderId="109">
      <alignment vertical="center"/>
    </xf>
    <xf numFmtId="4" fontId="158" fillId="51" borderId="120">
      <alignment vertical="center"/>
    </xf>
    <xf numFmtId="4" fontId="158" fillId="51" borderId="120">
      <alignment vertical="center"/>
    </xf>
    <xf numFmtId="4" fontId="156" fillId="51" borderId="109">
      <alignment horizontal="left" vertical="center" indent="1"/>
    </xf>
    <xf numFmtId="4" fontId="161" fillId="51" borderId="109">
      <alignment horizontal="left" vertical="center" indent="1"/>
    </xf>
    <xf numFmtId="4" fontId="39" fillId="51" borderId="108">
      <alignment horizontal="left" vertical="center" indent="1"/>
    </xf>
    <xf numFmtId="4" fontId="39" fillId="51" borderId="119">
      <alignment horizontal="left" vertical="center" indent="1"/>
    </xf>
    <xf numFmtId="4" fontId="161" fillId="51" borderId="120">
      <alignment horizontal="left" vertical="center" indent="1"/>
    </xf>
    <xf numFmtId="4" fontId="161" fillId="51" borderId="109">
      <alignment horizontal="left" vertical="center" indent="1"/>
    </xf>
    <xf numFmtId="4" fontId="161" fillId="51" borderId="120">
      <alignment horizontal="left" vertical="center" indent="1"/>
    </xf>
    <xf numFmtId="4" fontId="156" fillId="51" borderId="109">
      <alignment horizontal="left" vertical="center" indent="1"/>
    </xf>
    <xf numFmtId="4" fontId="156" fillId="51" borderId="120">
      <alignment horizontal="left" vertical="center" indent="1"/>
    </xf>
    <xf numFmtId="4" fontId="156" fillId="51" borderId="109">
      <alignment horizontal="left" vertical="center" indent="1"/>
    </xf>
    <xf numFmtId="4" fontId="156" fillId="51" borderId="120">
      <alignment horizontal="left" vertical="center" indent="1"/>
    </xf>
    <xf numFmtId="4" fontId="156" fillId="51" borderId="120">
      <alignment horizontal="left" vertical="center" indent="1"/>
    </xf>
    <xf numFmtId="0" fontId="156" fillId="51" borderId="109">
      <alignment horizontal="left" vertical="top" indent="1"/>
    </xf>
    <xf numFmtId="4" fontId="39" fillId="51" borderId="108">
      <alignment horizontal="left" vertical="center" indent="1"/>
    </xf>
    <xf numFmtId="4" fontId="39" fillId="51" borderId="119">
      <alignment horizontal="left" vertical="center" indent="1"/>
    </xf>
    <xf numFmtId="0" fontId="156" fillId="51" borderId="109">
      <alignment horizontal="left" vertical="top" indent="1"/>
    </xf>
    <xf numFmtId="0" fontId="156" fillId="51" borderId="120">
      <alignment horizontal="left" vertical="top" indent="1"/>
    </xf>
    <xf numFmtId="0" fontId="156" fillId="51" borderId="109">
      <alignment horizontal="left" vertical="top" indent="1"/>
    </xf>
    <xf numFmtId="0" fontId="156" fillId="51" borderId="120">
      <alignment horizontal="left" vertical="top" indent="1"/>
    </xf>
    <xf numFmtId="0" fontId="156" fillId="51" borderId="120">
      <alignment horizontal="left" vertical="top"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0" borderId="152"/>
    <xf numFmtId="4" fontId="39" fillId="22" borderId="109">
      <alignment horizontal="right" vertical="center"/>
    </xf>
    <xf numFmtId="4" fontId="161" fillId="54" borderId="109">
      <alignment horizontal="right" vertical="center"/>
    </xf>
    <xf numFmtId="4" fontId="39" fillId="55" borderId="108">
      <alignment horizontal="right" vertical="center"/>
    </xf>
    <xf numFmtId="4" fontId="39" fillId="55" borderId="119">
      <alignment horizontal="right" vertical="center"/>
    </xf>
    <xf numFmtId="4" fontId="161" fillId="54" borderId="120">
      <alignment horizontal="right" vertical="center"/>
    </xf>
    <xf numFmtId="4" fontId="161" fillId="54" borderId="109">
      <alignment horizontal="right" vertical="center"/>
    </xf>
    <xf numFmtId="4" fontId="161" fillId="54" borderId="120">
      <alignment horizontal="right" vertical="center"/>
    </xf>
    <xf numFmtId="4" fontId="39" fillId="22" borderId="109">
      <alignment horizontal="right" vertical="center"/>
    </xf>
    <xf numFmtId="4" fontId="39" fillId="22" borderId="120">
      <alignment horizontal="right" vertical="center"/>
    </xf>
    <xf numFmtId="4" fontId="39" fillId="22" borderId="109">
      <alignment horizontal="right" vertical="center"/>
    </xf>
    <xf numFmtId="4" fontId="39" fillId="22" borderId="120">
      <alignment horizontal="right" vertical="center"/>
    </xf>
    <xf numFmtId="4" fontId="39" fillId="22" borderId="120">
      <alignment horizontal="right" vertical="center"/>
    </xf>
    <xf numFmtId="4" fontId="39" fillId="28" borderId="109">
      <alignment horizontal="right" vertical="center"/>
    </xf>
    <xf numFmtId="4" fontId="161" fillId="55" borderId="109">
      <alignment horizontal="right" vertical="center"/>
    </xf>
    <xf numFmtId="4" fontId="39" fillId="56" borderId="108">
      <alignment horizontal="right" vertical="center"/>
    </xf>
    <xf numFmtId="4" fontId="39" fillId="56" borderId="119">
      <alignment horizontal="right" vertical="center"/>
    </xf>
    <xf numFmtId="4" fontId="161" fillId="55" borderId="120">
      <alignment horizontal="right" vertical="center"/>
    </xf>
    <xf numFmtId="4" fontId="161" fillId="55" borderId="109">
      <alignment horizontal="right" vertical="center"/>
    </xf>
    <xf numFmtId="4" fontId="161" fillId="55" borderId="120">
      <alignment horizontal="right" vertical="center"/>
    </xf>
    <xf numFmtId="4" fontId="39" fillId="28" borderId="109">
      <alignment horizontal="right" vertical="center"/>
    </xf>
    <xf numFmtId="4" fontId="39" fillId="28" borderId="120">
      <alignment horizontal="right" vertical="center"/>
    </xf>
    <xf numFmtId="4" fontId="39" fillId="28" borderId="109">
      <alignment horizontal="right" vertical="center"/>
    </xf>
    <xf numFmtId="4" fontId="39" fillId="28" borderId="120">
      <alignment horizontal="right" vertical="center"/>
    </xf>
    <xf numFmtId="4" fontId="39" fillId="28" borderId="120">
      <alignment horizontal="right" vertical="center"/>
    </xf>
    <xf numFmtId="4" fontId="39" fillId="36" borderId="109">
      <alignment horizontal="right" vertical="center"/>
    </xf>
    <xf numFmtId="4" fontId="161" fillId="56" borderId="109">
      <alignment horizontal="right" vertical="center"/>
    </xf>
    <xf numFmtId="4" fontId="39" fillId="54" borderId="108">
      <alignment horizontal="right" vertical="center"/>
    </xf>
    <xf numFmtId="4" fontId="39" fillId="54" borderId="119">
      <alignment horizontal="right" vertical="center"/>
    </xf>
    <xf numFmtId="4" fontId="161" fillId="56" borderId="120">
      <alignment horizontal="right" vertical="center"/>
    </xf>
    <xf numFmtId="4" fontId="161" fillId="56" borderId="109">
      <alignment horizontal="right" vertical="center"/>
    </xf>
    <xf numFmtId="4" fontId="161" fillId="56" borderId="120">
      <alignment horizontal="right" vertical="center"/>
    </xf>
    <xf numFmtId="4" fontId="39" fillId="36" borderId="109">
      <alignment horizontal="right" vertical="center"/>
    </xf>
    <xf numFmtId="4" fontId="39" fillId="36" borderId="120">
      <alignment horizontal="right" vertical="center"/>
    </xf>
    <xf numFmtId="4" fontId="39" fillId="36" borderId="109">
      <alignment horizontal="right" vertical="center"/>
    </xf>
    <xf numFmtId="4" fontId="39" fillId="36" borderId="120">
      <alignment horizontal="right" vertical="center"/>
    </xf>
    <xf numFmtId="4" fontId="39" fillId="36" borderId="120">
      <alignment horizontal="right" vertical="center"/>
    </xf>
    <xf numFmtId="4" fontId="39" fillId="30" borderId="109">
      <alignment horizontal="right" vertical="center"/>
    </xf>
    <xf numFmtId="4" fontId="161" fillId="20" borderId="109">
      <alignment horizontal="right" vertical="center"/>
    </xf>
    <xf numFmtId="4" fontId="39" fillId="57" borderId="108">
      <alignment horizontal="right" vertical="center"/>
    </xf>
    <xf numFmtId="4" fontId="39" fillId="57" borderId="119">
      <alignment horizontal="right" vertical="center"/>
    </xf>
    <xf numFmtId="4" fontId="161" fillId="20" borderId="120">
      <alignment horizontal="right" vertical="center"/>
    </xf>
    <xf numFmtId="4" fontId="161" fillId="20" borderId="109">
      <alignment horizontal="right" vertical="center"/>
    </xf>
    <xf numFmtId="4" fontId="161" fillId="20" borderId="120">
      <alignment horizontal="right" vertical="center"/>
    </xf>
    <xf numFmtId="4" fontId="39" fillId="30" borderId="109">
      <alignment horizontal="right" vertical="center"/>
    </xf>
    <xf numFmtId="4" fontId="39" fillId="30" borderId="120">
      <alignment horizontal="right" vertical="center"/>
    </xf>
    <xf numFmtId="4" fontId="39" fillId="30" borderId="109">
      <alignment horizontal="right" vertical="center"/>
    </xf>
    <xf numFmtId="4" fontId="39" fillId="30" borderId="120">
      <alignment horizontal="right" vertical="center"/>
    </xf>
    <xf numFmtId="4" fontId="39" fillId="30" borderId="120">
      <alignment horizontal="right" vertical="center"/>
    </xf>
    <xf numFmtId="4" fontId="39" fillId="34" borderId="109">
      <alignment horizontal="right" vertical="center"/>
    </xf>
    <xf numFmtId="4" fontId="161" fillId="57" borderId="109">
      <alignment horizontal="right" vertical="center"/>
    </xf>
    <xf numFmtId="4" fontId="39" fillId="58" borderId="108">
      <alignment horizontal="right" vertical="center"/>
    </xf>
    <xf numFmtId="4" fontId="39" fillId="58" borderId="119">
      <alignment horizontal="right" vertical="center"/>
    </xf>
    <xf numFmtId="4" fontId="161" fillId="57" borderId="120">
      <alignment horizontal="right" vertical="center"/>
    </xf>
    <xf numFmtId="4" fontId="161" fillId="57" borderId="109">
      <alignment horizontal="right" vertical="center"/>
    </xf>
    <xf numFmtId="4" fontId="161" fillId="57" borderId="120">
      <alignment horizontal="right" vertical="center"/>
    </xf>
    <xf numFmtId="4" fontId="39" fillId="34" borderId="109">
      <alignment horizontal="right" vertical="center"/>
    </xf>
    <xf numFmtId="4" fontId="39" fillId="34" borderId="120">
      <alignment horizontal="right" vertical="center"/>
    </xf>
    <xf numFmtId="4" fontId="39" fillId="34" borderId="109">
      <alignment horizontal="right" vertical="center"/>
    </xf>
    <xf numFmtId="4" fontId="39" fillId="34" borderId="120">
      <alignment horizontal="right" vertical="center"/>
    </xf>
    <xf numFmtId="4" fontId="39" fillId="34" borderId="120">
      <alignment horizontal="right" vertical="center"/>
    </xf>
    <xf numFmtId="4" fontId="39" fillId="38" borderId="109">
      <alignment horizontal="right" vertical="center"/>
    </xf>
    <xf numFmtId="4" fontId="161" fillId="59" borderId="109">
      <alignment horizontal="right" vertical="center"/>
    </xf>
    <xf numFmtId="4" fontId="39" fillId="60" borderId="108">
      <alignment horizontal="right" vertical="center"/>
    </xf>
    <xf numFmtId="4" fontId="39" fillId="60" borderId="119">
      <alignment horizontal="right" vertical="center"/>
    </xf>
    <xf numFmtId="4" fontId="161" fillId="59" borderId="120">
      <alignment horizontal="right" vertical="center"/>
    </xf>
    <xf numFmtId="4" fontId="161" fillId="59" borderId="109">
      <alignment horizontal="right" vertical="center"/>
    </xf>
    <xf numFmtId="4" fontId="161" fillId="59" borderId="120">
      <alignment horizontal="right" vertical="center"/>
    </xf>
    <xf numFmtId="4" fontId="39" fillId="38" borderId="109">
      <alignment horizontal="right" vertical="center"/>
    </xf>
    <xf numFmtId="4" fontId="39" fillId="38" borderId="120">
      <alignment horizontal="right" vertical="center"/>
    </xf>
    <xf numFmtId="4" fontId="39" fillId="38" borderId="109">
      <alignment horizontal="right" vertical="center"/>
    </xf>
    <xf numFmtId="4" fontId="39" fillId="38" borderId="120">
      <alignment horizontal="right" vertical="center"/>
    </xf>
    <xf numFmtId="4" fontId="39" fillId="38" borderId="120">
      <alignment horizontal="right" vertical="center"/>
    </xf>
    <xf numFmtId="4" fontId="39" fillId="37" borderId="109">
      <alignment horizontal="right" vertical="center"/>
    </xf>
    <xf numFmtId="4" fontId="161" fillId="61" borderId="109">
      <alignment horizontal="right" vertical="center"/>
    </xf>
    <xf numFmtId="4" fontId="39" fillId="62" borderId="108">
      <alignment horizontal="right" vertical="center"/>
    </xf>
    <xf numFmtId="4" fontId="39" fillId="62" borderId="119">
      <alignment horizontal="right" vertical="center"/>
    </xf>
    <xf numFmtId="4" fontId="161" fillId="61" borderId="120">
      <alignment horizontal="right" vertical="center"/>
    </xf>
    <xf numFmtId="4" fontId="161" fillId="61" borderId="109">
      <alignment horizontal="right" vertical="center"/>
    </xf>
    <xf numFmtId="4" fontId="161" fillId="61" borderId="120">
      <alignment horizontal="right" vertical="center"/>
    </xf>
    <xf numFmtId="4" fontId="39" fillId="37" borderId="109">
      <alignment horizontal="right" vertical="center"/>
    </xf>
    <xf numFmtId="4" fontId="39" fillId="37" borderId="120">
      <alignment horizontal="right" vertical="center"/>
    </xf>
    <xf numFmtId="4" fontId="39" fillId="37" borderId="109">
      <alignment horizontal="right" vertical="center"/>
    </xf>
    <xf numFmtId="4" fontId="39" fillId="37" borderId="120">
      <alignment horizontal="right" vertical="center"/>
    </xf>
    <xf numFmtId="4" fontId="39" fillId="37" borderId="120">
      <alignment horizontal="right" vertical="center"/>
    </xf>
    <xf numFmtId="4" fontId="39" fillId="63" borderId="109">
      <alignment horizontal="right" vertical="center"/>
    </xf>
    <xf numFmtId="4" fontId="161" fillId="62" borderId="109">
      <alignment horizontal="right" vertical="center"/>
    </xf>
    <xf numFmtId="4" fontId="39" fillId="61" borderId="108">
      <alignment horizontal="right" vertical="center"/>
    </xf>
    <xf numFmtId="4" fontId="39" fillId="61" borderId="119">
      <alignment horizontal="right" vertical="center"/>
    </xf>
    <xf numFmtId="4" fontId="161" fillId="62" borderId="120">
      <alignment horizontal="right" vertical="center"/>
    </xf>
    <xf numFmtId="4" fontId="161" fillId="62" borderId="109">
      <alignment horizontal="right" vertical="center"/>
    </xf>
    <xf numFmtId="4" fontId="161" fillId="62" borderId="120">
      <alignment horizontal="right" vertical="center"/>
    </xf>
    <xf numFmtId="4" fontId="39" fillId="63" borderId="109">
      <alignment horizontal="right" vertical="center"/>
    </xf>
    <xf numFmtId="4" fontId="39" fillId="63" borderId="120">
      <alignment horizontal="right" vertical="center"/>
    </xf>
    <xf numFmtId="4" fontId="39" fillId="63" borderId="109">
      <alignment horizontal="right" vertical="center"/>
    </xf>
    <xf numFmtId="4" fontId="39" fillId="63" borderId="120">
      <alignment horizontal="right" vertical="center"/>
    </xf>
    <xf numFmtId="4" fontId="39" fillId="63" borderId="120">
      <alignment horizontal="right" vertical="center"/>
    </xf>
    <xf numFmtId="4" fontId="39" fillId="29" borderId="109">
      <alignment horizontal="right" vertical="center"/>
    </xf>
    <xf numFmtId="4" fontId="161" fillId="64" borderId="109">
      <alignment horizontal="right" vertical="center"/>
    </xf>
    <xf numFmtId="4" fontId="39" fillId="65" borderId="108">
      <alignment horizontal="right" vertical="center"/>
    </xf>
    <xf numFmtId="4" fontId="39" fillId="65" borderId="119">
      <alignment horizontal="right" vertical="center"/>
    </xf>
    <xf numFmtId="4" fontId="161" fillId="64" borderId="120">
      <alignment horizontal="right" vertical="center"/>
    </xf>
    <xf numFmtId="4" fontId="161" fillId="64" borderId="109">
      <alignment horizontal="right" vertical="center"/>
    </xf>
    <xf numFmtId="4" fontId="161" fillId="64" borderId="120">
      <alignment horizontal="right" vertical="center"/>
    </xf>
    <xf numFmtId="4" fontId="39" fillId="29" borderId="109">
      <alignment horizontal="right" vertical="center"/>
    </xf>
    <xf numFmtId="4" fontId="39" fillId="29" borderId="120">
      <alignment horizontal="right" vertical="center"/>
    </xf>
    <xf numFmtId="4" fontId="39" fillId="29" borderId="109">
      <alignment horizontal="right" vertical="center"/>
    </xf>
    <xf numFmtId="4" fontId="39" fillId="29" borderId="120">
      <alignment horizontal="right" vertical="center"/>
    </xf>
    <xf numFmtId="4" fontId="39" fillId="29" borderId="120">
      <alignment horizontal="right" vertical="center"/>
    </xf>
    <xf numFmtId="0" fontId="33" fillId="50" borderId="165"/>
    <xf numFmtId="4" fontId="156" fillId="68" borderId="108">
      <alignment horizontal="left" vertical="center" indent="1"/>
    </xf>
    <xf numFmtId="4" fontId="156" fillId="68" borderId="119">
      <alignment horizontal="left" vertical="center" indent="1"/>
    </xf>
    <xf numFmtId="4" fontId="39" fillId="44" borderId="110">
      <alignment horizontal="left" vertical="center" indent="1"/>
    </xf>
    <xf numFmtId="4" fontId="39" fillId="44" borderId="121">
      <alignment horizontal="left" vertical="center" indent="1"/>
    </xf>
    <xf numFmtId="4" fontId="39" fillId="71" borderId="109">
      <alignment horizontal="right" vertical="center"/>
    </xf>
    <xf numFmtId="4" fontId="161" fillId="70" borderId="109">
      <alignment horizontal="right" vertical="center"/>
    </xf>
    <xf numFmtId="0" fontId="33" fillId="53" borderId="108">
      <alignment horizontal="left" vertical="center" indent="1"/>
    </xf>
    <xf numFmtId="0" fontId="33" fillId="53" borderId="119">
      <alignment horizontal="left" vertical="center" indent="1"/>
    </xf>
    <xf numFmtId="4" fontId="161" fillId="70" borderId="120">
      <alignment horizontal="right" vertical="center"/>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4" fontId="161" fillId="70" borderId="109">
      <alignment horizontal="right" vertical="center"/>
    </xf>
    <xf numFmtId="4" fontId="161" fillId="70" borderId="120">
      <alignment horizontal="right" vertical="center"/>
    </xf>
    <xf numFmtId="4" fontId="39" fillId="71" borderId="109">
      <alignment horizontal="right" vertical="center"/>
    </xf>
    <xf numFmtId="4" fontId="39" fillId="71" borderId="120">
      <alignment horizontal="right" vertical="center"/>
    </xf>
    <xf numFmtId="0" fontId="33" fillId="53" borderId="108">
      <alignment horizontal="left" vertical="center" indent="1"/>
    </xf>
    <xf numFmtId="0" fontId="33" fillId="53" borderId="119">
      <alignment horizontal="left" vertical="center" indent="1"/>
    </xf>
    <xf numFmtId="4" fontId="39" fillId="71" borderId="109">
      <alignment horizontal="right" vertical="center"/>
    </xf>
    <xf numFmtId="4" fontId="39" fillId="71" borderId="120">
      <alignment horizontal="right" vertical="center"/>
    </xf>
    <xf numFmtId="4" fontId="39" fillId="71" borderId="120">
      <alignment horizontal="right" vertical="center"/>
    </xf>
    <xf numFmtId="4" fontId="39" fillId="44" borderId="108">
      <alignment horizontal="left" vertical="center" indent="1"/>
    </xf>
    <xf numFmtId="4" fontId="39" fillId="44" borderId="119">
      <alignment horizontal="left" vertical="center" indent="1"/>
    </xf>
    <xf numFmtId="0" fontId="147" fillId="41" borderId="155"/>
    <xf numFmtId="4" fontId="39" fillId="72" borderId="108">
      <alignment horizontal="left" vertical="center" indent="1"/>
    </xf>
    <xf numFmtId="4" fontId="39" fillId="72" borderId="119">
      <alignment horizontal="left" vertical="center" indent="1"/>
    </xf>
    <xf numFmtId="0" fontId="147" fillId="41" borderId="166"/>
    <xf numFmtId="0" fontId="33" fillId="15" borderId="109">
      <alignment horizontal="left" vertical="center" indent="1"/>
    </xf>
    <xf numFmtId="0" fontId="33" fillId="72" borderId="108">
      <alignment horizontal="left" vertical="center" indent="1"/>
    </xf>
    <xf numFmtId="0" fontId="33" fillId="72" borderId="108">
      <alignment horizontal="left" vertical="center" indent="1"/>
    </xf>
    <xf numFmtId="0" fontId="33" fillId="72" borderId="119">
      <alignment horizontal="left" vertical="center" indent="1"/>
    </xf>
    <xf numFmtId="0" fontId="33" fillId="72" borderId="119">
      <alignment horizontal="left" vertical="center" indent="1"/>
    </xf>
    <xf numFmtId="0" fontId="33" fillId="72" borderId="108">
      <alignment horizontal="left" vertical="center" indent="1"/>
    </xf>
    <xf numFmtId="0" fontId="33" fillId="72" borderId="119">
      <alignment horizontal="left" vertical="center" indent="1"/>
    </xf>
    <xf numFmtId="0" fontId="33" fillId="72" borderId="108">
      <alignment horizontal="left" vertical="center" indent="1"/>
    </xf>
    <xf numFmtId="0" fontId="33" fillId="72" borderId="119">
      <alignment horizontal="left" vertical="center" indent="1"/>
    </xf>
    <xf numFmtId="0" fontId="33" fillId="15" borderId="109">
      <alignment horizontal="left" vertical="center" indent="1"/>
    </xf>
    <xf numFmtId="0" fontId="33" fillId="15" borderId="120">
      <alignment horizontal="left" vertical="center" indent="1"/>
    </xf>
    <xf numFmtId="0" fontId="33" fillId="72" borderId="108">
      <alignment horizontal="left" vertical="center" indent="1"/>
    </xf>
    <xf numFmtId="0" fontId="33" fillId="72" borderId="119">
      <alignment horizontal="left" vertical="center" indent="1"/>
    </xf>
    <xf numFmtId="0" fontId="33" fillId="15" borderId="109">
      <alignment horizontal="left" vertical="center" indent="1"/>
    </xf>
    <xf numFmtId="0" fontId="33" fillId="15" borderId="120">
      <alignment horizontal="left" vertical="center" indent="1"/>
    </xf>
    <xf numFmtId="0" fontId="33" fillId="15" borderId="120">
      <alignment horizontal="left" vertical="center" indent="1"/>
    </xf>
    <xf numFmtId="0" fontId="33" fillId="15" borderId="109">
      <alignment horizontal="left" vertical="top" indent="1"/>
    </xf>
    <xf numFmtId="0" fontId="33" fillId="72" borderId="108">
      <alignment horizontal="left" vertical="center" indent="1"/>
    </xf>
    <xf numFmtId="0" fontId="33" fillId="72" borderId="108">
      <alignment horizontal="left" vertical="center" indent="1"/>
    </xf>
    <xf numFmtId="0" fontId="33" fillId="72" borderId="119">
      <alignment horizontal="left" vertical="center" indent="1"/>
    </xf>
    <xf numFmtId="0" fontId="33" fillId="72" borderId="119">
      <alignment horizontal="left" vertical="center" indent="1"/>
    </xf>
    <xf numFmtId="0" fontId="33" fillId="72" borderId="108">
      <alignment horizontal="left" vertical="center" indent="1"/>
    </xf>
    <xf numFmtId="0" fontId="33" fillId="72" borderId="119">
      <alignment horizontal="left" vertical="center" indent="1"/>
    </xf>
    <xf numFmtId="0" fontId="33" fillId="72" borderId="108">
      <alignment horizontal="left" vertical="center" indent="1"/>
    </xf>
    <xf numFmtId="0" fontId="33" fillId="72" borderId="119">
      <alignment horizontal="left" vertical="center" indent="1"/>
    </xf>
    <xf numFmtId="0" fontId="33" fillId="15" borderId="109">
      <alignment horizontal="left" vertical="top" indent="1"/>
    </xf>
    <xf numFmtId="0" fontId="33" fillId="15" borderId="120">
      <alignment horizontal="left" vertical="top" indent="1"/>
    </xf>
    <xf numFmtId="0" fontId="33" fillId="72" borderId="108">
      <alignment horizontal="left" vertical="center" indent="1"/>
    </xf>
    <xf numFmtId="0" fontId="33" fillId="72" borderId="119">
      <alignment horizontal="left" vertical="center" indent="1"/>
    </xf>
    <xf numFmtId="0" fontId="33" fillId="15" borderId="109">
      <alignment horizontal="left" vertical="top" indent="1"/>
    </xf>
    <xf numFmtId="0" fontId="33" fillId="15" borderId="120">
      <alignment horizontal="left" vertical="top" indent="1"/>
    </xf>
    <xf numFmtId="0" fontId="33" fillId="15" borderId="120">
      <alignment horizontal="left" vertical="top" indent="1"/>
    </xf>
    <xf numFmtId="0" fontId="33" fillId="52" borderId="109">
      <alignment horizontal="left" vertical="center" indent="1"/>
    </xf>
    <xf numFmtId="0" fontId="33" fillId="73" borderId="108">
      <alignment horizontal="left" vertical="center" indent="1"/>
    </xf>
    <xf numFmtId="0" fontId="33" fillId="73" borderId="108">
      <alignment horizontal="left" vertical="center" indent="1"/>
    </xf>
    <xf numFmtId="0" fontId="33" fillId="73" borderId="119">
      <alignment horizontal="left" vertical="center" indent="1"/>
    </xf>
    <xf numFmtId="0" fontId="33" fillId="73" borderId="119">
      <alignment horizontal="left" vertical="center" indent="1"/>
    </xf>
    <xf numFmtId="0" fontId="33" fillId="73" borderId="108">
      <alignment horizontal="left" vertical="center" indent="1"/>
    </xf>
    <xf numFmtId="0" fontId="33" fillId="73" borderId="119">
      <alignment horizontal="left" vertical="center" indent="1"/>
    </xf>
    <xf numFmtId="0" fontId="33" fillId="73" borderId="108">
      <alignment horizontal="left" vertical="center" indent="1"/>
    </xf>
    <xf numFmtId="0" fontId="33" fillId="73" borderId="119">
      <alignment horizontal="left" vertical="center" indent="1"/>
    </xf>
    <xf numFmtId="0" fontId="33" fillId="52" borderId="109">
      <alignment horizontal="left" vertical="center" indent="1"/>
    </xf>
    <xf numFmtId="0" fontId="33" fillId="52" borderId="120">
      <alignment horizontal="left" vertical="center" indent="1"/>
    </xf>
    <xf numFmtId="0" fontId="33" fillId="73" borderId="108">
      <alignment horizontal="left" vertical="center" indent="1"/>
    </xf>
    <xf numFmtId="0" fontId="33" fillId="73" borderId="119">
      <alignment horizontal="left" vertical="center" indent="1"/>
    </xf>
    <xf numFmtId="0" fontId="33" fillId="52" borderId="109">
      <alignment horizontal="left" vertical="center" indent="1"/>
    </xf>
    <xf numFmtId="0" fontId="33" fillId="52" borderId="120">
      <alignment horizontal="left" vertical="center" indent="1"/>
    </xf>
    <xf numFmtId="0" fontId="33" fillId="52" borderId="120">
      <alignment horizontal="left" vertical="center" indent="1"/>
    </xf>
    <xf numFmtId="0" fontId="33" fillId="52" borderId="109">
      <alignment horizontal="left" vertical="top" indent="1"/>
    </xf>
    <xf numFmtId="0" fontId="33" fillId="73" borderId="108">
      <alignment horizontal="left" vertical="center" indent="1"/>
    </xf>
    <xf numFmtId="0" fontId="33" fillId="73" borderId="108">
      <alignment horizontal="left" vertical="center" indent="1"/>
    </xf>
    <xf numFmtId="0" fontId="33" fillId="73" borderId="119">
      <alignment horizontal="left" vertical="center" indent="1"/>
    </xf>
    <xf numFmtId="0" fontId="33" fillId="73" borderId="119">
      <alignment horizontal="left" vertical="center" indent="1"/>
    </xf>
    <xf numFmtId="0" fontId="33" fillId="73" borderId="108">
      <alignment horizontal="left" vertical="center" indent="1"/>
    </xf>
    <xf numFmtId="0" fontId="33" fillId="73" borderId="119">
      <alignment horizontal="left" vertical="center" indent="1"/>
    </xf>
    <xf numFmtId="0" fontId="33" fillId="73" borderId="108">
      <alignment horizontal="left" vertical="center" indent="1"/>
    </xf>
    <xf numFmtId="0" fontId="33" fillId="73" borderId="119">
      <alignment horizontal="left" vertical="center" indent="1"/>
    </xf>
    <xf numFmtId="0" fontId="33" fillId="52" borderId="109">
      <alignment horizontal="left" vertical="top" indent="1"/>
    </xf>
    <xf numFmtId="0" fontId="33" fillId="52" borderId="120">
      <alignment horizontal="left" vertical="top" indent="1"/>
    </xf>
    <xf numFmtId="0" fontId="33" fillId="73" borderId="108">
      <alignment horizontal="left" vertical="center" indent="1"/>
    </xf>
    <xf numFmtId="0" fontId="33" fillId="73" borderId="119">
      <alignment horizontal="left" vertical="center" indent="1"/>
    </xf>
    <xf numFmtId="0" fontId="33" fillId="52" borderId="109">
      <alignment horizontal="left" vertical="top" indent="1"/>
    </xf>
    <xf numFmtId="0" fontId="33" fillId="52" borderId="120">
      <alignment horizontal="left" vertical="top" indent="1"/>
    </xf>
    <xf numFmtId="0" fontId="33" fillId="52" borderId="120">
      <alignment horizontal="left" vertical="top" indent="1"/>
    </xf>
    <xf numFmtId="0" fontId="33" fillId="70" borderId="109">
      <alignment horizontal="left" vertical="center" indent="1"/>
    </xf>
    <xf numFmtId="0" fontId="33" fillId="13" borderId="108">
      <alignment horizontal="left" vertical="center" indent="1"/>
    </xf>
    <xf numFmtId="0" fontId="33" fillId="13" borderId="108">
      <alignment horizontal="left" vertical="center" indent="1"/>
    </xf>
    <xf numFmtId="0" fontId="33" fillId="13" borderId="119">
      <alignment horizontal="left" vertical="center" indent="1"/>
    </xf>
    <xf numFmtId="0" fontId="33" fillId="13" borderId="119">
      <alignment horizontal="left" vertical="center" indent="1"/>
    </xf>
    <xf numFmtId="0" fontId="33" fillId="13" borderId="108">
      <alignment horizontal="left" vertical="center" indent="1"/>
    </xf>
    <xf numFmtId="0" fontId="33" fillId="13" borderId="119">
      <alignment horizontal="left" vertical="center" indent="1"/>
    </xf>
    <xf numFmtId="0" fontId="33" fillId="13" borderId="108">
      <alignment horizontal="left" vertical="center" indent="1"/>
    </xf>
    <xf numFmtId="0" fontId="33" fillId="13" borderId="119">
      <alignment horizontal="left" vertical="center" indent="1"/>
    </xf>
    <xf numFmtId="0" fontId="33" fillId="70" borderId="109">
      <alignment horizontal="left" vertical="center" indent="1"/>
    </xf>
    <xf numFmtId="0" fontId="33" fillId="70" borderId="120">
      <alignment horizontal="left" vertical="center" indent="1"/>
    </xf>
    <xf numFmtId="0" fontId="33" fillId="13" borderId="108">
      <alignment horizontal="left" vertical="center" indent="1"/>
    </xf>
    <xf numFmtId="0" fontId="33" fillId="13" borderId="119">
      <alignment horizontal="left" vertical="center" indent="1"/>
    </xf>
    <xf numFmtId="0" fontId="33" fillId="70" borderId="109">
      <alignment horizontal="left" vertical="center" indent="1"/>
    </xf>
    <xf numFmtId="0" fontId="33" fillId="70" borderId="120">
      <alignment horizontal="left" vertical="center" indent="1"/>
    </xf>
    <xf numFmtId="0" fontId="33" fillId="70" borderId="120">
      <alignment horizontal="left" vertical="center" indent="1"/>
    </xf>
    <xf numFmtId="0" fontId="33" fillId="70" borderId="109">
      <alignment horizontal="left" vertical="top" indent="1"/>
    </xf>
    <xf numFmtId="0" fontId="33" fillId="13" borderId="108">
      <alignment horizontal="left" vertical="center" indent="1"/>
    </xf>
    <xf numFmtId="0" fontId="33" fillId="13" borderId="108">
      <alignment horizontal="left" vertical="center" indent="1"/>
    </xf>
    <xf numFmtId="0" fontId="33" fillId="13" borderId="119">
      <alignment horizontal="left" vertical="center" indent="1"/>
    </xf>
    <xf numFmtId="0" fontId="33" fillId="13" borderId="119">
      <alignment horizontal="left" vertical="center" indent="1"/>
    </xf>
    <xf numFmtId="0" fontId="33" fillId="13" borderId="108">
      <alignment horizontal="left" vertical="center" indent="1"/>
    </xf>
    <xf numFmtId="0" fontId="33" fillId="13" borderId="119">
      <alignment horizontal="left" vertical="center" indent="1"/>
    </xf>
    <xf numFmtId="0" fontId="33" fillId="13" borderId="108">
      <alignment horizontal="left" vertical="center" indent="1"/>
    </xf>
    <xf numFmtId="0" fontId="33" fillId="13" borderId="119">
      <alignment horizontal="left" vertical="center" indent="1"/>
    </xf>
    <xf numFmtId="0" fontId="33" fillId="70" borderId="109">
      <alignment horizontal="left" vertical="top" indent="1"/>
    </xf>
    <xf numFmtId="0" fontId="33" fillId="70" borderId="120">
      <alignment horizontal="left" vertical="top" indent="1"/>
    </xf>
    <xf numFmtId="0" fontId="33" fillId="13" borderId="108">
      <alignment horizontal="left" vertical="center" indent="1"/>
    </xf>
    <xf numFmtId="0" fontId="33" fillId="13" borderId="119">
      <alignment horizontal="left" vertical="center" indent="1"/>
    </xf>
    <xf numFmtId="0" fontId="33" fillId="70" borderId="109">
      <alignment horizontal="left" vertical="top" indent="1"/>
    </xf>
    <xf numFmtId="0" fontId="33" fillId="70" borderId="120">
      <alignment horizontal="left" vertical="top" indent="1"/>
    </xf>
    <xf numFmtId="0" fontId="33" fillId="70" borderId="120">
      <alignment horizontal="left" vertical="top" indent="1"/>
    </xf>
    <xf numFmtId="0" fontId="33" fillId="14" borderId="109">
      <alignment horizontal="left" vertical="center" indent="1"/>
    </xf>
    <xf numFmtId="0" fontId="33" fillId="53" borderId="108">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14" borderId="109">
      <alignment horizontal="left" vertical="center" indent="1"/>
    </xf>
    <xf numFmtId="0" fontId="33" fillId="14" borderId="120">
      <alignment horizontal="left" vertical="center" indent="1"/>
    </xf>
    <xf numFmtId="0" fontId="33" fillId="53" borderId="108">
      <alignment horizontal="left" vertical="center" indent="1"/>
    </xf>
    <xf numFmtId="0" fontId="33" fillId="53" borderId="119">
      <alignment horizontal="left" vertical="center" indent="1"/>
    </xf>
    <xf numFmtId="0" fontId="33" fillId="14" borderId="109">
      <alignment horizontal="left" vertical="center" indent="1"/>
    </xf>
    <xf numFmtId="0" fontId="33" fillId="14" borderId="120">
      <alignment horizontal="left" vertical="center" indent="1"/>
    </xf>
    <xf numFmtId="0" fontId="33" fillId="14" borderId="120">
      <alignment horizontal="left" vertical="center" indent="1"/>
    </xf>
    <xf numFmtId="0" fontId="33" fillId="14" borderId="109">
      <alignment horizontal="left" vertical="top" indent="1"/>
    </xf>
    <xf numFmtId="0" fontId="33" fillId="53" borderId="108">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14" borderId="109">
      <alignment horizontal="left" vertical="top" indent="1"/>
    </xf>
    <xf numFmtId="0" fontId="33" fillId="14" borderId="120">
      <alignment horizontal="left" vertical="top" indent="1"/>
    </xf>
    <xf numFmtId="0" fontId="33" fillId="53" borderId="108">
      <alignment horizontal="left" vertical="center" indent="1"/>
    </xf>
    <xf numFmtId="0" fontId="33" fillId="53" borderId="119">
      <alignment horizontal="left" vertical="center" indent="1"/>
    </xf>
    <xf numFmtId="0" fontId="33" fillId="14" borderId="109">
      <alignment horizontal="left" vertical="top" indent="1"/>
    </xf>
    <xf numFmtId="0" fontId="33" fillId="14" borderId="120">
      <alignment horizontal="left" vertical="top" indent="1"/>
    </xf>
    <xf numFmtId="0" fontId="33" fillId="14" borderId="120">
      <alignment horizontal="left" vertical="top" indent="1"/>
    </xf>
    <xf numFmtId="4" fontId="39" fillId="17" borderId="109">
      <alignment vertical="center"/>
    </xf>
    <xf numFmtId="4" fontId="161" fillId="14" borderId="109">
      <alignment vertical="center"/>
    </xf>
    <xf numFmtId="4" fontId="39" fillId="17" borderId="108">
      <alignment vertical="center"/>
    </xf>
    <xf numFmtId="4" fontId="39" fillId="17" borderId="119">
      <alignment vertical="center"/>
    </xf>
    <xf numFmtId="4" fontId="161" fillId="14" borderId="120">
      <alignment vertical="center"/>
    </xf>
    <xf numFmtId="4" fontId="161" fillId="14" borderId="109">
      <alignment vertical="center"/>
    </xf>
    <xf numFmtId="4" fontId="161" fillId="14" borderId="120">
      <alignment vertical="center"/>
    </xf>
    <xf numFmtId="4" fontId="39" fillId="17" borderId="109">
      <alignment vertical="center"/>
    </xf>
    <xf numFmtId="4" fontId="39" fillId="17" borderId="120">
      <alignment vertical="center"/>
    </xf>
    <xf numFmtId="4" fontId="39" fillId="17" borderId="109">
      <alignment vertical="center"/>
    </xf>
    <xf numFmtId="4" fontId="39" fillId="17" borderId="120">
      <alignment vertical="center"/>
    </xf>
    <xf numFmtId="4" fontId="39" fillId="17" borderId="120">
      <alignment vertical="center"/>
    </xf>
    <xf numFmtId="4" fontId="160" fillId="17" borderId="109">
      <alignment vertical="center"/>
    </xf>
    <xf numFmtId="4" fontId="162" fillId="14" borderId="109">
      <alignment vertical="center"/>
    </xf>
    <xf numFmtId="4" fontId="160" fillId="17" borderId="108">
      <alignment vertical="center"/>
    </xf>
    <xf numFmtId="4" fontId="160" fillId="17" borderId="119">
      <alignment vertical="center"/>
    </xf>
    <xf numFmtId="4" fontId="162" fillId="14" borderId="120">
      <alignment vertical="center"/>
    </xf>
    <xf numFmtId="4" fontId="162" fillId="14" borderId="109">
      <alignment vertical="center"/>
    </xf>
    <xf numFmtId="4" fontId="162" fillId="14" borderId="120">
      <alignment vertical="center"/>
    </xf>
    <xf numFmtId="4" fontId="160" fillId="17" borderId="109">
      <alignment vertical="center"/>
    </xf>
    <xf numFmtId="4" fontId="160" fillId="17" borderId="120">
      <alignment vertical="center"/>
    </xf>
    <xf numFmtId="4" fontId="160" fillId="17" borderId="109">
      <alignment vertical="center"/>
    </xf>
    <xf numFmtId="4" fontId="160" fillId="17" borderId="120">
      <alignment vertical="center"/>
    </xf>
    <xf numFmtId="4" fontId="160" fillId="17" borderId="120">
      <alignment vertical="center"/>
    </xf>
    <xf numFmtId="4" fontId="39" fillId="17" borderId="109">
      <alignment horizontal="left" vertical="center" indent="1"/>
    </xf>
    <xf numFmtId="4" fontId="157" fillId="70" borderId="111">
      <alignment horizontal="left" vertical="center" indent="1"/>
    </xf>
    <xf numFmtId="4" fontId="39" fillId="17" borderId="108">
      <alignment horizontal="left" vertical="center" indent="1"/>
    </xf>
    <xf numFmtId="4" fontId="39" fillId="17" borderId="119">
      <alignment horizontal="left" vertical="center" indent="1"/>
    </xf>
    <xf numFmtId="4" fontId="157" fillId="70" borderId="122">
      <alignment horizontal="left" vertical="center" indent="1"/>
    </xf>
    <xf numFmtId="4" fontId="157" fillId="70" borderId="111">
      <alignment horizontal="left" vertical="center" indent="1"/>
    </xf>
    <xf numFmtId="4" fontId="157" fillId="70" borderId="122">
      <alignment horizontal="left" vertical="center" indent="1"/>
    </xf>
    <xf numFmtId="4" fontId="39" fillId="17" borderId="109">
      <alignment horizontal="left" vertical="center" indent="1"/>
    </xf>
    <xf numFmtId="4" fontId="39" fillId="17" borderId="120">
      <alignment horizontal="left" vertical="center" indent="1"/>
    </xf>
    <xf numFmtId="4" fontId="39" fillId="17" borderId="109">
      <alignment horizontal="left" vertical="center" indent="1"/>
    </xf>
    <xf numFmtId="4" fontId="39" fillId="17" borderId="120">
      <alignment horizontal="left" vertical="center" indent="1"/>
    </xf>
    <xf numFmtId="4" fontId="39" fillId="17" borderId="120">
      <alignment horizontal="left" vertical="center" indent="1"/>
    </xf>
    <xf numFmtId="0" fontId="39" fillId="17" borderId="109">
      <alignment horizontal="left" vertical="top" indent="1"/>
    </xf>
    <xf numFmtId="4" fontId="39" fillId="17" borderId="108">
      <alignment horizontal="left" vertical="center" indent="1"/>
    </xf>
    <xf numFmtId="4" fontId="39" fillId="17" borderId="119">
      <alignment horizontal="left" vertical="center" indent="1"/>
    </xf>
    <xf numFmtId="0" fontId="39" fillId="17" borderId="109">
      <alignment horizontal="left" vertical="top" indent="1"/>
    </xf>
    <xf numFmtId="0" fontId="39" fillId="17" borderId="120">
      <alignment horizontal="left" vertical="top" indent="1"/>
    </xf>
    <xf numFmtId="0" fontId="39" fillId="17" borderId="109">
      <alignment horizontal="left" vertical="top" indent="1"/>
    </xf>
    <xf numFmtId="0" fontId="39" fillId="17" borderId="120">
      <alignment horizontal="left" vertical="top" indent="1"/>
    </xf>
    <xf numFmtId="0" fontId="39" fillId="17" borderId="120">
      <alignment horizontal="left" vertical="top" indent="1"/>
    </xf>
    <xf numFmtId="4" fontId="39" fillId="69" borderId="109">
      <alignment horizontal="right" vertical="center"/>
    </xf>
    <xf numFmtId="4" fontId="161" fillId="14" borderId="109">
      <alignment horizontal="right" vertical="center"/>
    </xf>
    <xf numFmtId="4" fontId="39" fillId="44" borderId="108">
      <alignment horizontal="right" vertical="center"/>
    </xf>
    <xf numFmtId="4" fontId="39" fillId="44" borderId="119">
      <alignment horizontal="right" vertical="center"/>
    </xf>
    <xf numFmtId="4" fontId="161" fillId="14" borderId="120">
      <alignment horizontal="right" vertical="center"/>
    </xf>
    <xf numFmtId="4" fontId="161" fillId="14" borderId="109">
      <alignment horizontal="right" vertical="center"/>
    </xf>
    <xf numFmtId="4" fontId="161" fillId="14" borderId="120">
      <alignment horizontal="right" vertical="center"/>
    </xf>
    <xf numFmtId="4" fontId="39" fillId="69" borderId="109">
      <alignment horizontal="right" vertical="center"/>
    </xf>
    <xf numFmtId="4" fontId="39" fillId="69" borderId="120">
      <alignment horizontal="right" vertical="center"/>
    </xf>
    <xf numFmtId="4" fontId="39" fillId="69" borderId="109">
      <alignment horizontal="right" vertical="center"/>
    </xf>
    <xf numFmtId="4" fontId="39" fillId="69" borderId="120">
      <alignment horizontal="right" vertical="center"/>
    </xf>
    <xf numFmtId="4" fontId="39" fillId="69" borderId="120">
      <alignment horizontal="right" vertical="center"/>
    </xf>
    <xf numFmtId="4" fontId="160" fillId="69" borderId="109">
      <alignment horizontal="right" vertical="center"/>
    </xf>
    <xf numFmtId="4" fontId="162" fillId="14" borderId="109">
      <alignment horizontal="right" vertical="center"/>
    </xf>
    <xf numFmtId="4" fontId="160" fillId="44" borderId="108">
      <alignment horizontal="right" vertical="center"/>
    </xf>
    <xf numFmtId="4" fontId="160" fillId="44" borderId="119">
      <alignment horizontal="right" vertical="center"/>
    </xf>
    <xf numFmtId="4" fontId="162" fillId="14" borderId="120">
      <alignment horizontal="right" vertical="center"/>
    </xf>
    <xf numFmtId="4" fontId="162" fillId="14" borderId="109">
      <alignment horizontal="right" vertical="center"/>
    </xf>
    <xf numFmtId="4" fontId="162" fillId="14" borderId="120">
      <alignment horizontal="right" vertical="center"/>
    </xf>
    <xf numFmtId="4" fontId="160" fillId="69" borderId="109">
      <alignment horizontal="right" vertical="center"/>
    </xf>
    <xf numFmtId="4" fontId="160" fillId="69" borderId="120">
      <alignment horizontal="right" vertical="center"/>
    </xf>
    <xf numFmtId="4" fontId="160" fillId="69" borderId="109">
      <alignment horizontal="right" vertical="center"/>
    </xf>
    <xf numFmtId="4" fontId="160" fillId="69" borderId="120">
      <alignment horizontal="right" vertical="center"/>
    </xf>
    <xf numFmtId="4" fontId="160" fillId="69" borderId="120">
      <alignment horizontal="right" vertical="center"/>
    </xf>
    <xf numFmtId="4" fontId="39" fillId="71" borderId="109">
      <alignment horizontal="left" vertical="center" indent="1"/>
    </xf>
    <xf numFmtId="4" fontId="157" fillId="70" borderId="10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4" fontId="157" fillId="70" borderId="120">
      <alignment horizontal="left" vertical="center" indent="1"/>
    </xf>
    <xf numFmtId="4" fontId="157" fillId="70" borderId="109">
      <alignment horizontal="left" vertical="center" indent="1"/>
    </xf>
    <xf numFmtId="0" fontId="33" fillId="53" borderId="108">
      <alignment horizontal="left" vertical="center" indent="1"/>
    </xf>
    <xf numFmtId="0" fontId="33" fillId="53" borderId="119">
      <alignment horizontal="left" vertical="center" indent="1"/>
    </xf>
    <xf numFmtId="4" fontId="157" fillId="70" borderId="120">
      <alignment horizontal="left" vertical="center" indent="1"/>
    </xf>
    <xf numFmtId="0" fontId="33" fillId="53" borderId="108">
      <alignment horizontal="left" vertical="center" indent="1"/>
    </xf>
    <xf numFmtId="0" fontId="33" fillId="53" borderId="119">
      <alignment horizontal="left" vertical="center" indent="1"/>
    </xf>
    <xf numFmtId="4" fontId="157" fillId="70" borderId="109">
      <alignment horizontal="left" vertical="center" indent="1"/>
    </xf>
    <xf numFmtId="4" fontId="157" fillId="70" borderId="120">
      <alignment horizontal="left" vertical="center" indent="1"/>
    </xf>
    <xf numFmtId="4" fontId="39" fillId="71" borderId="109">
      <alignment horizontal="left" vertical="center" indent="1"/>
    </xf>
    <xf numFmtId="4" fontId="39" fillId="71" borderId="120">
      <alignment horizontal="left" vertical="center" indent="1"/>
    </xf>
    <xf numFmtId="0" fontId="33" fillId="53" borderId="108">
      <alignment horizontal="left" vertical="center" indent="1"/>
    </xf>
    <xf numFmtId="0" fontId="33" fillId="53" borderId="119">
      <alignment horizontal="left" vertical="center" indent="1"/>
    </xf>
    <xf numFmtId="4" fontId="39" fillId="71" borderId="109">
      <alignment horizontal="left" vertical="center" indent="1"/>
    </xf>
    <xf numFmtId="4" fontId="39" fillId="71" borderId="120">
      <alignment horizontal="left" vertical="center" indent="1"/>
    </xf>
    <xf numFmtId="4" fontId="39" fillId="71" borderId="120">
      <alignment horizontal="left" vertical="center" indent="1"/>
    </xf>
    <xf numFmtId="0" fontId="39" fillId="52" borderId="109">
      <alignment horizontal="left" vertical="top" indent="1"/>
    </xf>
    <xf numFmtId="0" fontId="33" fillId="53" borderId="108">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3" fillId="53" borderId="108">
      <alignment horizontal="left" vertical="center" indent="1"/>
    </xf>
    <xf numFmtId="0" fontId="33" fillId="53" borderId="119">
      <alignment horizontal="left" vertical="center" indent="1"/>
    </xf>
    <xf numFmtId="0" fontId="39" fillId="52" borderId="109">
      <alignment horizontal="left" vertical="top" indent="1"/>
    </xf>
    <xf numFmtId="0" fontId="39" fillId="52" borderId="120">
      <alignment horizontal="left" vertical="top" indent="1"/>
    </xf>
    <xf numFmtId="0" fontId="33" fillId="53" borderId="108">
      <alignment horizontal="left" vertical="center" indent="1"/>
    </xf>
    <xf numFmtId="0" fontId="33" fillId="53" borderId="119">
      <alignment horizontal="left" vertical="center" indent="1"/>
    </xf>
    <xf numFmtId="0" fontId="39" fillId="52" borderId="109">
      <alignment horizontal="left" vertical="top" indent="1"/>
    </xf>
    <xf numFmtId="0" fontId="39" fillId="52" borderId="120">
      <alignment horizontal="left" vertical="top" indent="1"/>
    </xf>
    <xf numFmtId="0" fontId="39" fillId="52" borderId="120">
      <alignment horizontal="left" vertical="top" indent="1"/>
    </xf>
    <xf numFmtId="4" fontId="163" fillId="52" borderId="111">
      <alignment horizontal="left" vertical="center" indent="1"/>
    </xf>
    <xf numFmtId="4" fontId="163" fillId="52" borderId="122">
      <alignment horizontal="left" vertical="center" indent="1"/>
    </xf>
    <xf numFmtId="4" fontId="163" fillId="52" borderId="111">
      <alignment horizontal="left" vertical="center" indent="1"/>
    </xf>
    <xf numFmtId="4" fontId="163" fillId="52" borderId="122">
      <alignment horizontal="left" vertical="center" indent="1"/>
    </xf>
    <xf numFmtId="4" fontId="165" fillId="69" borderId="109">
      <alignment horizontal="right" vertical="center"/>
    </xf>
    <xf numFmtId="4" fontId="166" fillId="14" borderId="109">
      <alignment horizontal="right" vertical="center"/>
    </xf>
    <xf numFmtId="4" fontId="165" fillId="44" borderId="108">
      <alignment horizontal="right" vertical="center"/>
    </xf>
    <xf numFmtId="4" fontId="165" fillId="44" borderId="119">
      <alignment horizontal="right" vertical="center"/>
    </xf>
    <xf numFmtId="4" fontId="166" fillId="14" borderId="120">
      <alignment horizontal="right" vertical="center"/>
    </xf>
    <xf numFmtId="4" fontId="166" fillId="14" borderId="109">
      <alignment horizontal="right" vertical="center"/>
    </xf>
    <xf numFmtId="4" fontId="166" fillId="14" borderId="120">
      <alignment horizontal="right" vertical="center"/>
    </xf>
    <xf numFmtId="4" fontId="165" fillId="69" borderId="109">
      <alignment horizontal="right" vertical="center"/>
    </xf>
    <xf numFmtId="4" fontId="165" fillId="69" borderId="120">
      <alignment horizontal="right" vertical="center"/>
    </xf>
    <xf numFmtId="4" fontId="165" fillId="69" borderId="109">
      <alignment horizontal="right" vertical="center"/>
    </xf>
    <xf numFmtId="4" fontId="165" fillId="69" borderId="120">
      <alignment horizontal="right" vertical="center"/>
    </xf>
    <xf numFmtId="4" fontId="165" fillId="69" borderId="120">
      <alignment horizontal="right" vertical="center"/>
    </xf>
    <xf numFmtId="4" fontId="156" fillId="18" borderId="156">
      <alignment vertical="center"/>
    </xf>
    <xf numFmtId="4" fontId="157" fillId="51" borderId="156">
      <alignment vertical="center"/>
    </xf>
    <xf numFmtId="4" fontId="39" fillId="51" borderId="155">
      <alignment vertical="center"/>
    </xf>
    <xf numFmtId="4" fontId="39" fillId="51" borderId="166">
      <alignment vertical="center"/>
    </xf>
    <xf numFmtId="4" fontId="157" fillId="51" borderId="167">
      <alignment vertical="center"/>
    </xf>
    <xf numFmtId="4" fontId="157" fillId="51" borderId="156">
      <alignment vertical="center"/>
    </xf>
    <xf numFmtId="4" fontId="157" fillId="51" borderId="167">
      <alignment vertical="center"/>
    </xf>
    <xf numFmtId="4" fontId="156" fillId="18" borderId="156">
      <alignment vertical="center"/>
    </xf>
    <xf numFmtId="4" fontId="156" fillId="18" borderId="167">
      <alignment vertical="center"/>
    </xf>
    <xf numFmtId="4" fontId="156" fillId="18" borderId="156">
      <alignment vertical="center"/>
    </xf>
    <xf numFmtId="4" fontId="156" fillId="18" borderId="167">
      <alignment vertical="center"/>
    </xf>
    <xf numFmtId="4" fontId="156" fillId="18" borderId="167">
      <alignment vertical="center"/>
    </xf>
    <xf numFmtId="4" fontId="158" fillId="51" borderId="156">
      <alignment vertical="center"/>
    </xf>
    <xf numFmtId="4" fontId="159" fillId="51" borderId="156">
      <alignment vertical="center"/>
    </xf>
    <xf numFmtId="4" fontId="160" fillId="51" borderId="155">
      <alignment vertical="center"/>
    </xf>
    <xf numFmtId="4" fontId="160" fillId="51" borderId="166">
      <alignment vertical="center"/>
    </xf>
    <xf numFmtId="4" fontId="159" fillId="51" borderId="167">
      <alignment vertical="center"/>
    </xf>
    <xf numFmtId="4" fontId="159" fillId="51" borderId="156">
      <alignment vertical="center"/>
    </xf>
    <xf numFmtId="4" fontId="159" fillId="51" borderId="167">
      <alignment vertical="center"/>
    </xf>
    <xf numFmtId="4" fontId="158" fillId="51" borderId="156">
      <alignment vertical="center"/>
    </xf>
    <xf numFmtId="4" fontId="158" fillId="51" borderId="167">
      <alignment vertical="center"/>
    </xf>
    <xf numFmtId="4" fontId="158" fillId="51" borderId="156">
      <alignment vertical="center"/>
    </xf>
    <xf numFmtId="4" fontId="158" fillId="51" borderId="167">
      <alignment vertical="center"/>
    </xf>
    <xf numFmtId="4" fontId="158" fillId="51" borderId="167">
      <alignment vertical="center"/>
    </xf>
    <xf numFmtId="4" fontId="156" fillId="51" borderId="156">
      <alignment horizontal="left" vertical="center" indent="1"/>
    </xf>
    <xf numFmtId="4" fontId="161" fillId="51" borderId="156">
      <alignment horizontal="left" vertical="center" indent="1"/>
    </xf>
    <xf numFmtId="4" fontId="39" fillId="51" borderId="155">
      <alignment horizontal="left" vertical="center" indent="1"/>
    </xf>
    <xf numFmtId="4" fontId="39" fillId="51" borderId="166">
      <alignment horizontal="left" vertical="center" indent="1"/>
    </xf>
    <xf numFmtId="4" fontId="161" fillId="51" borderId="167">
      <alignment horizontal="left" vertical="center" indent="1"/>
    </xf>
    <xf numFmtId="4" fontId="161" fillId="51" borderId="156">
      <alignment horizontal="left" vertical="center" indent="1"/>
    </xf>
    <xf numFmtId="4" fontId="161" fillId="51" borderId="167">
      <alignment horizontal="left" vertical="center" indent="1"/>
    </xf>
    <xf numFmtId="4" fontId="156" fillId="51" borderId="156">
      <alignment horizontal="left" vertical="center" indent="1"/>
    </xf>
    <xf numFmtId="4" fontId="156" fillId="51" borderId="167">
      <alignment horizontal="left" vertical="center" indent="1"/>
    </xf>
    <xf numFmtId="4" fontId="156" fillId="51" borderId="156">
      <alignment horizontal="left" vertical="center" indent="1"/>
    </xf>
    <xf numFmtId="4" fontId="156" fillId="51" borderId="167">
      <alignment horizontal="left" vertical="center" indent="1"/>
    </xf>
    <xf numFmtId="4" fontId="156" fillId="51" borderId="167">
      <alignment horizontal="left" vertical="center" indent="1"/>
    </xf>
    <xf numFmtId="0" fontId="156" fillId="51" borderId="156">
      <alignment horizontal="left" vertical="top" indent="1"/>
    </xf>
    <xf numFmtId="4" fontId="39" fillId="51" borderId="155">
      <alignment horizontal="left" vertical="center" indent="1"/>
    </xf>
    <xf numFmtId="0" fontId="156" fillId="51" borderId="156">
      <alignment horizontal="left" vertical="top" indent="1"/>
    </xf>
    <xf numFmtId="0" fontId="156" fillId="51" borderId="167">
      <alignment horizontal="left" vertical="top" indent="1"/>
    </xf>
    <xf numFmtId="0" fontId="156" fillId="51" borderId="167">
      <alignment horizontal="left" vertical="top" indent="1"/>
    </xf>
    <xf numFmtId="0" fontId="186" fillId="59" borderId="101">
      <alignment vertical="center"/>
    </xf>
    <xf numFmtId="0" fontId="186" fillId="59" borderId="113">
      <alignment vertical="center"/>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299" fontId="193" fillId="0" borderId="102">
      <alignment vertical="center"/>
    </xf>
    <xf numFmtId="299" fontId="193" fillId="0" borderId="114">
      <alignment vertical="center"/>
    </xf>
    <xf numFmtId="4" fontId="39" fillId="22" borderId="156">
      <alignment horizontal="right" vertical="center"/>
    </xf>
    <xf numFmtId="4" fontId="161" fillId="54" borderId="156">
      <alignment horizontal="right" vertical="center"/>
    </xf>
    <xf numFmtId="4" fontId="39" fillId="55" borderId="155">
      <alignment horizontal="right" vertical="center"/>
    </xf>
    <xf numFmtId="4" fontId="161" fillId="54" borderId="167">
      <alignment horizontal="right" vertical="center"/>
    </xf>
    <xf numFmtId="4" fontId="39" fillId="55" borderId="166">
      <alignment horizontal="right" vertical="center"/>
    </xf>
    <xf numFmtId="4" fontId="161" fillId="54" borderId="156">
      <alignment horizontal="right" vertical="center"/>
    </xf>
    <xf numFmtId="4" fontId="161" fillId="54" borderId="167">
      <alignment horizontal="right" vertical="center"/>
    </xf>
    <xf numFmtId="0" fontId="33" fillId="0" borderId="103"/>
    <xf numFmtId="0" fontId="33" fillId="0" borderId="103"/>
    <xf numFmtId="0" fontId="33" fillId="0" borderId="123"/>
    <xf numFmtId="0" fontId="33" fillId="0" borderId="103"/>
    <xf numFmtId="0" fontId="33" fillId="0" borderId="123"/>
    <xf numFmtId="0" fontId="33" fillId="0" borderId="123"/>
    <xf numFmtId="4" fontId="39" fillId="22" borderId="156">
      <alignment horizontal="right" vertical="center"/>
    </xf>
    <xf numFmtId="4" fontId="39" fillId="22" borderId="167">
      <alignment horizontal="right" vertical="center"/>
    </xf>
    <xf numFmtId="4" fontId="39" fillId="22" borderId="156">
      <alignment horizontal="right" vertical="center"/>
    </xf>
    <xf numFmtId="4" fontId="39" fillId="22" borderId="167">
      <alignment horizontal="right" vertical="center"/>
    </xf>
    <xf numFmtId="4" fontId="39" fillId="22" borderId="167">
      <alignment horizontal="right" vertical="center"/>
    </xf>
    <xf numFmtId="4" fontId="39" fillId="28" borderId="156">
      <alignment horizontal="right" vertical="center"/>
    </xf>
    <xf numFmtId="4" fontId="161" fillId="55" borderId="156">
      <alignment horizontal="right" vertical="center"/>
    </xf>
    <xf numFmtId="4" fontId="39" fillId="56" borderId="155">
      <alignment horizontal="right" vertical="center"/>
    </xf>
    <xf numFmtId="4" fontId="39" fillId="56" borderId="166">
      <alignment horizontal="right" vertical="center"/>
    </xf>
    <xf numFmtId="4" fontId="161" fillId="55" borderId="167">
      <alignment horizontal="right" vertical="center"/>
    </xf>
    <xf numFmtId="4" fontId="161" fillId="55" borderId="156">
      <alignment horizontal="right" vertical="center"/>
    </xf>
    <xf numFmtId="4" fontId="161" fillId="55" borderId="167">
      <alignment horizontal="right" vertical="center"/>
    </xf>
    <xf numFmtId="4" fontId="39" fillId="28" borderId="156">
      <alignment horizontal="right" vertical="center"/>
    </xf>
    <xf numFmtId="4" fontId="39" fillId="28" borderId="167">
      <alignment horizontal="right" vertical="center"/>
    </xf>
    <xf numFmtId="4" fontId="39" fillId="28" borderId="156">
      <alignment horizontal="right" vertical="center"/>
    </xf>
    <xf numFmtId="4" fontId="39" fillId="28" borderId="167">
      <alignment horizontal="right" vertical="center"/>
    </xf>
    <xf numFmtId="4" fontId="39" fillId="28" borderId="167">
      <alignment horizontal="right" vertical="center"/>
    </xf>
    <xf numFmtId="4" fontId="39" fillId="36" borderId="156">
      <alignment horizontal="right" vertical="center"/>
    </xf>
    <xf numFmtId="4" fontId="39" fillId="51" borderId="166">
      <alignment horizontal="left" vertical="center" indent="1"/>
    </xf>
    <xf numFmtId="0" fontId="156" fillId="51" borderId="156">
      <alignment horizontal="left" vertical="top" indent="1"/>
    </xf>
    <xf numFmtId="0" fontId="156" fillId="51" borderId="167">
      <alignment horizontal="left" vertical="top" indent="1"/>
    </xf>
    <xf numFmtId="4" fontId="161" fillId="56" borderId="156">
      <alignment horizontal="right" vertical="center"/>
    </xf>
    <xf numFmtId="4" fontId="39" fillId="54" borderId="155">
      <alignment horizontal="right" vertical="center"/>
    </xf>
    <xf numFmtId="4" fontId="39" fillId="54" borderId="166">
      <alignment horizontal="right" vertical="center"/>
    </xf>
    <xf numFmtId="4" fontId="161" fillId="56" borderId="167">
      <alignment horizontal="right" vertical="center"/>
    </xf>
    <xf numFmtId="4" fontId="161" fillId="56" borderId="156">
      <alignment horizontal="right" vertical="center"/>
    </xf>
    <xf numFmtId="4" fontId="161" fillId="56" borderId="167">
      <alignment horizontal="right" vertical="center"/>
    </xf>
    <xf numFmtId="4" fontId="39" fillId="36" borderId="156">
      <alignment horizontal="right" vertical="center"/>
    </xf>
    <xf numFmtId="0" fontId="200" fillId="41" borderId="106">
      <alignment vertical="center"/>
    </xf>
    <xf numFmtId="0" fontId="200" fillId="41" borderId="115">
      <alignment vertical="center"/>
    </xf>
    <xf numFmtId="335" fontId="33" fillId="0" borderId="101">
      <alignment horizontal="right" vertical="center" shrinkToFit="1"/>
    </xf>
    <xf numFmtId="335" fontId="33" fillId="0" borderId="101">
      <alignment horizontal="right" vertical="center" shrinkToFit="1"/>
    </xf>
    <xf numFmtId="335" fontId="33" fillId="0" borderId="113">
      <alignment horizontal="right" vertical="center" shrinkToFit="1"/>
    </xf>
    <xf numFmtId="335" fontId="33" fillId="0" borderId="113">
      <alignment horizontal="right" vertical="center" shrinkToFit="1"/>
    </xf>
    <xf numFmtId="4" fontId="39" fillId="36" borderId="167">
      <alignment horizontal="right" vertical="center"/>
    </xf>
    <xf numFmtId="4" fontId="39" fillId="36" borderId="156">
      <alignment horizontal="right" vertical="center"/>
    </xf>
    <xf numFmtId="4" fontId="39" fillId="36" borderId="167">
      <alignment horizontal="right" vertical="center"/>
    </xf>
    <xf numFmtId="4" fontId="39" fillId="36" borderId="167">
      <alignment horizontal="right" vertical="center"/>
    </xf>
    <xf numFmtId="0" fontId="33" fillId="50" borderId="105">
      <alignment vertical="center"/>
    </xf>
    <xf numFmtId="0" fontId="33" fillId="50" borderId="105">
      <alignment vertical="center"/>
    </xf>
    <xf numFmtId="0" fontId="33" fillId="50" borderId="118">
      <alignment vertical="center"/>
    </xf>
    <xf numFmtId="0" fontId="33" fillId="50" borderId="118">
      <alignment vertical="center"/>
    </xf>
    <xf numFmtId="4" fontId="39" fillId="30" borderId="156">
      <alignment horizontal="right" vertical="center"/>
    </xf>
    <xf numFmtId="4" fontId="161" fillId="20" borderId="156">
      <alignment horizontal="right" vertical="center"/>
    </xf>
    <xf numFmtId="4" fontId="39" fillId="57" borderId="155">
      <alignment horizontal="right" vertical="center"/>
    </xf>
    <xf numFmtId="4" fontId="39" fillId="30" borderId="156">
      <alignment horizontal="right" vertical="center"/>
    </xf>
    <xf numFmtId="4" fontId="39" fillId="30" borderId="167">
      <alignment horizontal="right" vertical="center"/>
    </xf>
    <xf numFmtId="4" fontId="39" fillId="30" borderId="167">
      <alignment horizontal="right" vertical="center"/>
    </xf>
    <xf numFmtId="4" fontId="39" fillId="34" borderId="156">
      <alignment horizontal="right" vertical="center"/>
    </xf>
    <xf numFmtId="0" fontId="209" fillId="0" borderId="112">
      <alignment vertical="center"/>
    </xf>
    <xf numFmtId="0" fontId="209" fillId="0" borderId="124">
      <alignment vertical="center"/>
    </xf>
    <xf numFmtId="0" fontId="210" fillId="26" borderId="106">
      <alignment vertical="center"/>
    </xf>
    <xf numFmtId="0" fontId="210" fillId="26" borderId="115">
      <alignment vertical="center"/>
    </xf>
    <xf numFmtId="4" fontId="161" fillId="57" borderId="156">
      <alignment horizontal="right" vertical="center"/>
    </xf>
    <xf numFmtId="4" fontId="39" fillId="58" borderId="155">
      <alignment horizontal="right" vertical="center"/>
    </xf>
    <xf numFmtId="4" fontId="39" fillId="57" borderId="166">
      <alignment horizontal="right" vertical="center"/>
    </xf>
    <xf numFmtId="4" fontId="161" fillId="20" borderId="167">
      <alignment horizontal="right" vertical="center"/>
    </xf>
    <xf numFmtId="4" fontId="161" fillId="20" borderId="156">
      <alignment horizontal="right" vertical="center"/>
    </xf>
    <xf numFmtId="4" fontId="161" fillId="20" borderId="167">
      <alignment horizontal="right" vertical="center"/>
    </xf>
    <xf numFmtId="4" fontId="39" fillId="30" borderId="156">
      <alignment horizontal="right" vertical="center"/>
    </xf>
    <xf numFmtId="0" fontId="216" fillId="41" borderId="108">
      <alignment vertical="center"/>
    </xf>
    <xf numFmtId="0" fontId="216" fillId="41" borderId="119">
      <alignment vertical="center"/>
    </xf>
    <xf numFmtId="4" fontId="39" fillId="30" borderId="167">
      <alignment horizontal="right" vertical="center"/>
    </xf>
    <xf numFmtId="0" fontId="33" fillId="50" borderId="200"/>
    <xf numFmtId="0" fontId="33" fillId="50" borderId="213"/>
    <xf numFmtId="0" fontId="31" fillId="0" borderId="0"/>
    <xf numFmtId="4" fontId="39" fillId="44" borderId="134">
      <alignment horizontal="left" vertical="center" indent="1"/>
    </xf>
    <xf numFmtId="4" fontId="39" fillId="44" borderId="145">
      <alignment horizontal="left" vertical="center" indent="1"/>
    </xf>
    <xf numFmtId="0" fontId="147" fillId="41" borderId="179"/>
    <xf numFmtId="0" fontId="147" fillId="41" borderId="190"/>
    <xf numFmtId="4" fontId="39" fillId="71" borderId="133">
      <alignment horizontal="right" vertical="center"/>
    </xf>
    <xf numFmtId="4" fontId="161" fillId="70" borderId="133">
      <alignment horizontal="right" vertical="center"/>
    </xf>
    <xf numFmtId="0" fontId="33" fillId="53" borderId="132">
      <alignment horizontal="left" vertical="center" indent="1"/>
    </xf>
    <xf numFmtId="0" fontId="33" fillId="53" borderId="143">
      <alignment horizontal="left" vertical="center" indent="1"/>
    </xf>
    <xf numFmtId="4" fontId="161" fillId="70" borderId="144">
      <alignment horizontal="right" vertical="center"/>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4" fontId="161" fillId="70" borderId="133">
      <alignment horizontal="right" vertical="center"/>
    </xf>
    <xf numFmtId="4" fontId="161" fillId="70" borderId="144">
      <alignment horizontal="right" vertical="center"/>
    </xf>
    <xf numFmtId="4" fontId="39" fillId="71" borderId="133">
      <alignment horizontal="right" vertical="center"/>
    </xf>
    <xf numFmtId="4" fontId="39" fillId="71" borderId="144">
      <alignment horizontal="right" vertical="center"/>
    </xf>
    <xf numFmtId="0" fontId="33" fillId="53" borderId="132">
      <alignment horizontal="left" vertical="center" indent="1"/>
    </xf>
    <xf numFmtId="0" fontId="33" fillId="53" borderId="143">
      <alignment horizontal="left" vertical="center" indent="1"/>
    </xf>
    <xf numFmtId="4" fontId="39" fillId="71" borderId="133">
      <alignment horizontal="right" vertical="center"/>
    </xf>
    <xf numFmtId="4" fontId="39" fillId="71" borderId="144">
      <alignment horizontal="right" vertical="center"/>
    </xf>
    <xf numFmtId="4" fontId="39" fillId="71" borderId="144">
      <alignment horizontal="right" vertical="center"/>
    </xf>
    <xf numFmtId="4" fontId="39" fillId="44" borderId="132">
      <alignment horizontal="left" vertical="center" indent="1"/>
    </xf>
    <xf numFmtId="4" fontId="39" fillId="44" borderId="143">
      <alignment horizontal="left" vertical="center" indent="1"/>
    </xf>
    <xf numFmtId="4" fontId="39" fillId="72" borderId="132">
      <alignment horizontal="left" vertical="center" indent="1"/>
    </xf>
    <xf numFmtId="4" fontId="39" fillId="72" borderId="143">
      <alignment horizontal="left" vertical="center" indent="1"/>
    </xf>
    <xf numFmtId="0" fontId="33" fillId="15" borderId="133">
      <alignment horizontal="left" vertical="center" indent="1"/>
    </xf>
    <xf numFmtId="0" fontId="33" fillId="72" borderId="132">
      <alignment horizontal="left" vertical="center" indent="1"/>
    </xf>
    <xf numFmtId="0" fontId="33" fillId="72" borderId="132">
      <alignment horizontal="left" vertical="center" indent="1"/>
    </xf>
    <xf numFmtId="0" fontId="33" fillId="72" borderId="143">
      <alignment horizontal="left" vertical="center" indent="1"/>
    </xf>
    <xf numFmtId="0" fontId="33" fillId="72" borderId="143">
      <alignment horizontal="left" vertical="center" indent="1"/>
    </xf>
    <xf numFmtId="0" fontId="33" fillId="72" borderId="132">
      <alignment horizontal="left" vertical="center" indent="1"/>
    </xf>
    <xf numFmtId="0" fontId="33" fillId="72" borderId="143">
      <alignment horizontal="left" vertical="center" indent="1"/>
    </xf>
    <xf numFmtId="0" fontId="33" fillId="72" borderId="132">
      <alignment horizontal="left" vertical="center" indent="1"/>
    </xf>
    <xf numFmtId="0" fontId="33" fillId="72" borderId="143">
      <alignment horizontal="left" vertical="center" indent="1"/>
    </xf>
    <xf numFmtId="0" fontId="33" fillId="15" borderId="133">
      <alignment horizontal="left" vertical="center" indent="1"/>
    </xf>
    <xf numFmtId="0" fontId="33" fillId="15" borderId="144">
      <alignment horizontal="left" vertical="center" indent="1"/>
    </xf>
    <xf numFmtId="0" fontId="33" fillId="72" borderId="132">
      <alignment horizontal="left" vertical="center" indent="1"/>
    </xf>
    <xf numFmtId="0" fontId="33" fillId="72" borderId="143">
      <alignment horizontal="left" vertical="center" indent="1"/>
    </xf>
    <xf numFmtId="0" fontId="33" fillId="15" borderId="133">
      <alignment horizontal="left" vertical="center" indent="1"/>
    </xf>
    <xf numFmtId="0" fontId="33" fillId="15" borderId="144">
      <alignment horizontal="left" vertical="center" indent="1"/>
    </xf>
    <xf numFmtId="0" fontId="33" fillId="15" borderId="144">
      <alignment horizontal="left" vertical="center" indent="1"/>
    </xf>
    <xf numFmtId="0" fontId="33" fillId="15" borderId="133">
      <alignment horizontal="left" vertical="top" indent="1"/>
    </xf>
    <xf numFmtId="0" fontId="33" fillId="72" borderId="132">
      <alignment horizontal="left" vertical="center" indent="1"/>
    </xf>
    <xf numFmtId="0" fontId="33" fillId="72" borderId="132">
      <alignment horizontal="left" vertical="center" indent="1"/>
    </xf>
    <xf numFmtId="0" fontId="33" fillId="72" borderId="143">
      <alignment horizontal="left" vertical="center" indent="1"/>
    </xf>
    <xf numFmtId="0" fontId="33" fillId="72" borderId="143">
      <alignment horizontal="left" vertical="center" indent="1"/>
    </xf>
    <xf numFmtId="0" fontId="33" fillId="72" borderId="132">
      <alignment horizontal="left" vertical="center" indent="1"/>
    </xf>
    <xf numFmtId="0" fontId="33" fillId="72" borderId="143">
      <alignment horizontal="left" vertical="center" indent="1"/>
    </xf>
    <xf numFmtId="0" fontId="33" fillId="72" borderId="132">
      <alignment horizontal="left" vertical="center" indent="1"/>
    </xf>
    <xf numFmtId="0" fontId="33" fillId="72" borderId="143">
      <alignment horizontal="left" vertical="center" indent="1"/>
    </xf>
    <xf numFmtId="0" fontId="33" fillId="15" borderId="133">
      <alignment horizontal="left" vertical="top" indent="1"/>
    </xf>
    <xf numFmtId="0" fontId="33" fillId="15" borderId="144">
      <alignment horizontal="left" vertical="top" indent="1"/>
    </xf>
    <xf numFmtId="0" fontId="33" fillId="72" borderId="132">
      <alignment horizontal="left" vertical="center" indent="1"/>
    </xf>
    <xf numFmtId="0" fontId="33" fillId="72" borderId="143">
      <alignment horizontal="left" vertical="center" indent="1"/>
    </xf>
    <xf numFmtId="0" fontId="33" fillId="15" borderId="133">
      <alignment horizontal="left" vertical="top" indent="1"/>
    </xf>
    <xf numFmtId="0" fontId="33" fillId="15" borderId="144">
      <alignment horizontal="left" vertical="top" indent="1"/>
    </xf>
    <xf numFmtId="0" fontId="33" fillId="15" borderId="144">
      <alignment horizontal="left" vertical="top" indent="1"/>
    </xf>
    <xf numFmtId="0" fontId="33" fillId="52" borderId="133">
      <alignment horizontal="left" vertical="center" indent="1"/>
    </xf>
    <xf numFmtId="0" fontId="33" fillId="73" borderId="132">
      <alignment horizontal="left" vertical="center" indent="1"/>
    </xf>
    <xf numFmtId="0" fontId="33" fillId="73" borderId="132">
      <alignment horizontal="left" vertical="center" indent="1"/>
    </xf>
    <xf numFmtId="0" fontId="33" fillId="73" borderId="143">
      <alignment horizontal="left" vertical="center" indent="1"/>
    </xf>
    <xf numFmtId="0" fontId="33" fillId="73" borderId="143">
      <alignment horizontal="left" vertical="center" indent="1"/>
    </xf>
    <xf numFmtId="0" fontId="33" fillId="73" borderId="132">
      <alignment horizontal="left" vertical="center" indent="1"/>
    </xf>
    <xf numFmtId="0" fontId="33" fillId="73" borderId="143">
      <alignment horizontal="left" vertical="center" indent="1"/>
    </xf>
    <xf numFmtId="0" fontId="33" fillId="73" borderId="132">
      <alignment horizontal="left" vertical="center" indent="1"/>
    </xf>
    <xf numFmtId="0" fontId="33" fillId="73" borderId="143">
      <alignment horizontal="left" vertical="center" indent="1"/>
    </xf>
    <xf numFmtId="0" fontId="33" fillId="52" borderId="133">
      <alignment horizontal="left" vertical="center" indent="1"/>
    </xf>
    <xf numFmtId="0" fontId="33" fillId="52" borderId="144">
      <alignment horizontal="left" vertical="center" indent="1"/>
    </xf>
    <xf numFmtId="0" fontId="33" fillId="73" borderId="132">
      <alignment horizontal="left" vertical="center" indent="1"/>
    </xf>
    <xf numFmtId="0" fontId="33" fillId="73" borderId="143">
      <alignment horizontal="left" vertical="center" indent="1"/>
    </xf>
    <xf numFmtId="0" fontId="33" fillId="52" borderId="133">
      <alignment horizontal="left" vertical="center" indent="1"/>
    </xf>
    <xf numFmtId="0" fontId="33" fillId="52" borderId="144">
      <alignment horizontal="left" vertical="center" indent="1"/>
    </xf>
    <xf numFmtId="0" fontId="33" fillId="52" borderId="144">
      <alignment horizontal="left" vertical="center" indent="1"/>
    </xf>
    <xf numFmtId="0" fontId="33" fillId="52" borderId="133">
      <alignment horizontal="left" vertical="top" indent="1"/>
    </xf>
    <xf numFmtId="0" fontId="33" fillId="73" borderId="132">
      <alignment horizontal="left" vertical="center" indent="1"/>
    </xf>
    <xf numFmtId="0" fontId="33" fillId="73" borderId="132">
      <alignment horizontal="left" vertical="center" indent="1"/>
    </xf>
    <xf numFmtId="0" fontId="33" fillId="73" borderId="143">
      <alignment horizontal="left" vertical="center" indent="1"/>
    </xf>
    <xf numFmtId="0" fontId="33" fillId="73" borderId="143">
      <alignment horizontal="left" vertical="center" indent="1"/>
    </xf>
    <xf numFmtId="0" fontId="33" fillId="73" borderId="132">
      <alignment horizontal="left" vertical="center" indent="1"/>
    </xf>
    <xf numFmtId="0" fontId="33" fillId="73" borderId="143">
      <alignment horizontal="left" vertical="center" indent="1"/>
    </xf>
    <xf numFmtId="0" fontId="33" fillId="73" borderId="132">
      <alignment horizontal="left" vertical="center" indent="1"/>
    </xf>
    <xf numFmtId="0" fontId="33" fillId="73" borderId="143">
      <alignment horizontal="left" vertical="center" indent="1"/>
    </xf>
    <xf numFmtId="0" fontId="33" fillId="52" borderId="133">
      <alignment horizontal="left" vertical="top" indent="1"/>
    </xf>
    <xf numFmtId="0" fontId="33" fillId="52" borderId="144">
      <alignment horizontal="left" vertical="top" indent="1"/>
    </xf>
    <xf numFmtId="0" fontId="33" fillId="73" borderId="132">
      <alignment horizontal="left" vertical="center" indent="1"/>
    </xf>
    <xf numFmtId="0" fontId="33" fillId="73" borderId="143">
      <alignment horizontal="left" vertical="center" indent="1"/>
    </xf>
    <xf numFmtId="0" fontId="33" fillId="52" borderId="133">
      <alignment horizontal="left" vertical="top" indent="1"/>
    </xf>
    <xf numFmtId="0" fontId="33" fillId="52" borderId="144">
      <alignment horizontal="left" vertical="top" indent="1"/>
    </xf>
    <xf numFmtId="0" fontId="33" fillId="52" borderId="144">
      <alignment horizontal="left" vertical="top" indent="1"/>
    </xf>
    <xf numFmtId="0" fontId="33" fillId="70" borderId="133">
      <alignment horizontal="left" vertical="center" indent="1"/>
    </xf>
    <xf numFmtId="0" fontId="33" fillId="13" borderId="132">
      <alignment horizontal="left" vertical="center" indent="1"/>
    </xf>
    <xf numFmtId="0" fontId="33" fillId="13" borderId="132">
      <alignment horizontal="left" vertical="center" indent="1"/>
    </xf>
    <xf numFmtId="0" fontId="33" fillId="13" borderId="143">
      <alignment horizontal="left" vertical="center" indent="1"/>
    </xf>
    <xf numFmtId="0" fontId="33" fillId="13" borderId="143">
      <alignment horizontal="left" vertical="center" indent="1"/>
    </xf>
    <xf numFmtId="0" fontId="33" fillId="13" borderId="132">
      <alignment horizontal="left" vertical="center" indent="1"/>
    </xf>
    <xf numFmtId="0" fontId="33" fillId="13" borderId="143">
      <alignment horizontal="left" vertical="center" indent="1"/>
    </xf>
    <xf numFmtId="0" fontId="33" fillId="13" borderId="132">
      <alignment horizontal="left" vertical="center" indent="1"/>
    </xf>
    <xf numFmtId="0" fontId="33" fillId="13" borderId="143">
      <alignment horizontal="left" vertical="center" indent="1"/>
    </xf>
    <xf numFmtId="0" fontId="33" fillId="70" borderId="133">
      <alignment horizontal="left" vertical="center" indent="1"/>
    </xf>
    <xf numFmtId="0" fontId="33" fillId="70" borderId="144">
      <alignment horizontal="left" vertical="center" indent="1"/>
    </xf>
    <xf numFmtId="0" fontId="33" fillId="13" borderId="132">
      <alignment horizontal="left" vertical="center" indent="1"/>
    </xf>
    <xf numFmtId="0" fontId="33" fillId="13" borderId="143">
      <alignment horizontal="left" vertical="center" indent="1"/>
    </xf>
    <xf numFmtId="0" fontId="33" fillId="70" borderId="133">
      <alignment horizontal="left" vertical="center" indent="1"/>
    </xf>
    <xf numFmtId="0" fontId="33" fillId="70" borderId="144">
      <alignment horizontal="left" vertical="center" indent="1"/>
    </xf>
    <xf numFmtId="0" fontId="33" fillId="70" borderId="144">
      <alignment horizontal="left" vertical="center" indent="1"/>
    </xf>
    <xf numFmtId="0" fontId="33" fillId="70" borderId="133">
      <alignment horizontal="left" vertical="top" indent="1"/>
    </xf>
    <xf numFmtId="0" fontId="33" fillId="13" borderId="132">
      <alignment horizontal="left" vertical="center" indent="1"/>
    </xf>
    <xf numFmtId="0" fontId="33" fillId="13" borderId="132">
      <alignment horizontal="left" vertical="center" indent="1"/>
    </xf>
    <xf numFmtId="0" fontId="33" fillId="13" borderId="143">
      <alignment horizontal="left" vertical="center" indent="1"/>
    </xf>
    <xf numFmtId="0" fontId="33" fillId="13" borderId="143">
      <alignment horizontal="left" vertical="center" indent="1"/>
    </xf>
    <xf numFmtId="0" fontId="33" fillId="13" borderId="132">
      <alignment horizontal="left" vertical="center" indent="1"/>
    </xf>
    <xf numFmtId="0" fontId="33" fillId="13" borderId="143">
      <alignment horizontal="left" vertical="center" indent="1"/>
    </xf>
    <xf numFmtId="0" fontId="33" fillId="13" borderId="132">
      <alignment horizontal="left" vertical="center" indent="1"/>
    </xf>
    <xf numFmtId="0" fontId="33" fillId="13" borderId="143">
      <alignment horizontal="left" vertical="center" indent="1"/>
    </xf>
    <xf numFmtId="0" fontId="33" fillId="70" borderId="133">
      <alignment horizontal="left" vertical="top" indent="1"/>
    </xf>
    <xf numFmtId="0" fontId="33" fillId="70" borderId="144">
      <alignment horizontal="left" vertical="top" indent="1"/>
    </xf>
    <xf numFmtId="0" fontId="33" fillId="13" borderId="132">
      <alignment horizontal="left" vertical="center" indent="1"/>
    </xf>
    <xf numFmtId="0" fontId="33" fillId="13" borderId="143">
      <alignment horizontal="left" vertical="center" indent="1"/>
    </xf>
    <xf numFmtId="0" fontId="33" fillId="70" borderId="133">
      <alignment horizontal="left" vertical="top" indent="1"/>
    </xf>
    <xf numFmtId="0" fontId="33" fillId="70" borderId="144">
      <alignment horizontal="left" vertical="top" indent="1"/>
    </xf>
    <xf numFmtId="0" fontId="33" fillId="70" borderId="144">
      <alignment horizontal="left" vertical="top" indent="1"/>
    </xf>
    <xf numFmtId="0" fontId="33" fillId="14" borderId="133">
      <alignment horizontal="left" vertical="center" indent="1"/>
    </xf>
    <xf numFmtId="0" fontId="33" fillId="53" borderId="132">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14" borderId="133">
      <alignment horizontal="left" vertical="center" indent="1"/>
    </xf>
    <xf numFmtId="0" fontId="33" fillId="14" borderId="144">
      <alignment horizontal="left" vertical="center" indent="1"/>
    </xf>
    <xf numFmtId="0" fontId="33" fillId="53" borderId="132">
      <alignment horizontal="left" vertical="center" indent="1"/>
    </xf>
    <xf numFmtId="0" fontId="33" fillId="53" borderId="143">
      <alignment horizontal="left" vertical="center" indent="1"/>
    </xf>
    <xf numFmtId="0" fontId="33" fillId="14" borderId="133">
      <alignment horizontal="left" vertical="center" indent="1"/>
    </xf>
    <xf numFmtId="0" fontId="33" fillId="14" borderId="144">
      <alignment horizontal="left" vertical="center" indent="1"/>
    </xf>
    <xf numFmtId="0" fontId="33" fillId="14" borderId="144">
      <alignment horizontal="left" vertical="center" indent="1"/>
    </xf>
    <xf numFmtId="0" fontId="33" fillId="14" borderId="133">
      <alignment horizontal="left" vertical="top" indent="1"/>
    </xf>
    <xf numFmtId="0" fontId="33" fillId="53" borderId="132">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14" borderId="133">
      <alignment horizontal="left" vertical="top" indent="1"/>
    </xf>
    <xf numFmtId="0" fontId="33" fillId="14" borderId="144">
      <alignment horizontal="left" vertical="top" indent="1"/>
    </xf>
    <xf numFmtId="0" fontId="33" fillId="53" borderId="132">
      <alignment horizontal="left" vertical="center" indent="1"/>
    </xf>
    <xf numFmtId="0" fontId="33" fillId="53" borderId="143">
      <alignment horizontal="left" vertical="center" indent="1"/>
    </xf>
    <xf numFmtId="0" fontId="33" fillId="14" borderId="133">
      <alignment horizontal="left" vertical="top" indent="1"/>
    </xf>
    <xf numFmtId="0" fontId="33" fillId="14" borderId="144">
      <alignment horizontal="left" vertical="top" indent="1"/>
    </xf>
    <xf numFmtId="0" fontId="33" fillId="14" borderId="144">
      <alignment horizontal="left" vertical="top" indent="1"/>
    </xf>
    <xf numFmtId="4" fontId="39" fillId="17" borderId="133">
      <alignment vertical="center"/>
    </xf>
    <xf numFmtId="4" fontId="161" fillId="14" borderId="133">
      <alignment vertical="center"/>
    </xf>
    <xf numFmtId="4" fontId="39" fillId="17" borderId="132">
      <alignment vertical="center"/>
    </xf>
    <xf numFmtId="4" fontId="39" fillId="17" borderId="143">
      <alignment vertical="center"/>
    </xf>
    <xf numFmtId="4" fontId="161" fillId="14" borderId="144">
      <alignment vertical="center"/>
    </xf>
    <xf numFmtId="4" fontId="161" fillId="14" borderId="133">
      <alignment vertical="center"/>
    </xf>
    <xf numFmtId="4" fontId="161" fillId="14" borderId="144">
      <alignment vertical="center"/>
    </xf>
    <xf numFmtId="4" fontId="39" fillId="17" borderId="133">
      <alignment vertical="center"/>
    </xf>
    <xf numFmtId="4" fontId="39" fillId="17" borderId="144">
      <alignment vertical="center"/>
    </xf>
    <xf numFmtId="4" fontId="39" fillId="17" borderId="133">
      <alignment vertical="center"/>
    </xf>
    <xf numFmtId="4" fontId="39" fillId="17" borderId="144">
      <alignment vertical="center"/>
    </xf>
    <xf numFmtId="4" fontId="39" fillId="17" borderId="144">
      <alignment vertical="center"/>
    </xf>
    <xf numFmtId="4" fontId="160" fillId="17" borderId="133">
      <alignment vertical="center"/>
    </xf>
    <xf numFmtId="4" fontId="162" fillId="14" borderId="133">
      <alignment vertical="center"/>
    </xf>
    <xf numFmtId="4" fontId="160" fillId="17" borderId="132">
      <alignment vertical="center"/>
    </xf>
    <xf numFmtId="4" fontId="160" fillId="17" borderId="143">
      <alignment vertical="center"/>
    </xf>
    <xf numFmtId="4" fontId="162" fillId="14" borderId="144">
      <alignment vertical="center"/>
    </xf>
    <xf numFmtId="4" fontId="162" fillId="14" borderId="133">
      <alignment vertical="center"/>
    </xf>
    <xf numFmtId="4" fontId="162" fillId="14" borderId="144">
      <alignment vertical="center"/>
    </xf>
    <xf numFmtId="4" fontId="160" fillId="17" borderId="133">
      <alignment vertical="center"/>
    </xf>
    <xf numFmtId="4" fontId="160" fillId="17" borderId="144">
      <alignment vertical="center"/>
    </xf>
    <xf numFmtId="4" fontId="160" fillId="17" borderId="133">
      <alignment vertical="center"/>
    </xf>
    <xf numFmtId="4" fontId="160" fillId="17" borderId="144">
      <alignment vertical="center"/>
    </xf>
    <xf numFmtId="4" fontId="160" fillId="17" borderId="144">
      <alignment vertical="center"/>
    </xf>
    <xf numFmtId="4" fontId="39" fillId="17" borderId="133">
      <alignment horizontal="left" vertical="center" indent="1"/>
    </xf>
    <xf numFmtId="4" fontId="157" fillId="70" borderId="135">
      <alignment horizontal="left" vertical="center" indent="1"/>
    </xf>
    <xf numFmtId="4" fontId="39" fillId="17" borderId="132">
      <alignment horizontal="left" vertical="center" indent="1"/>
    </xf>
    <xf numFmtId="4" fontId="39" fillId="17" borderId="143">
      <alignment horizontal="left" vertical="center" indent="1"/>
    </xf>
    <xf numFmtId="4" fontId="157" fillId="70" borderId="146">
      <alignment horizontal="left" vertical="center" indent="1"/>
    </xf>
    <xf numFmtId="4" fontId="157" fillId="70" borderId="135">
      <alignment horizontal="left" vertical="center" indent="1"/>
    </xf>
    <xf numFmtId="4" fontId="157" fillId="70" borderId="146">
      <alignment horizontal="left" vertical="center" indent="1"/>
    </xf>
    <xf numFmtId="4" fontId="39" fillId="17" borderId="133">
      <alignment horizontal="left" vertical="center" indent="1"/>
    </xf>
    <xf numFmtId="4" fontId="39" fillId="17" borderId="144">
      <alignment horizontal="left" vertical="center" indent="1"/>
    </xf>
    <xf numFmtId="4" fontId="39" fillId="17" borderId="133">
      <alignment horizontal="left" vertical="center" indent="1"/>
    </xf>
    <xf numFmtId="4" fontId="39" fillId="17" borderId="144">
      <alignment horizontal="left" vertical="center" indent="1"/>
    </xf>
    <xf numFmtId="4" fontId="39" fillId="17" borderId="144">
      <alignment horizontal="left" vertical="center" indent="1"/>
    </xf>
    <xf numFmtId="0" fontId="39" fillId="17" borderId="133">
      <alignment horizontal="left" vertical="top" indent="1"/>
    </xf>
    <xf numFmtId="4" fontId="39" fillId="17" borderId="132">
      <alignment horizontal="left" vertical="center" indent="1"/>
    </xf>
    <xf numFmtId="4" fontId="39" fillId="17" borderId="143">
      <alignment horizontal="left" vertical="center" indent="1"/>
    </xf>
    <xf numFmtId="0" fontId="39" fillId="17" borderId="133">
      <alignment horizontal="left" vertical="top" indent="1"/>
    </xf>
    <xf numFmtId="0" fontId="39" fillId="17" borderId="144">
      <alignment horizontal="left" vertical="top" indent="1"/>
    </xf>
    <xf numFmtId="0" fontId="39" fillId="17" borderId="133">
      <alignment horizontal="left" vertical="top" indent="1"/>
    </xf>
    <xf numFmtId="0" fontId="39" fillId="17" borderId="144">
      <alignment horizontal="left" vertical="top" indent="1"/>
    </xf>
    <xf numFmtId="0" fontId="39" fillId="17" borderId="144">
      <alignment horizontal="left" vertical="top" indent="1"/>
    </xf>
    <xf numFmtId="4" fontId="39" fillId="69" borderId="133">
      <alignment horizontal="right" vertical="center"/>
    </xf>
    <xf numFmtId="4" fontId="161" fillId="14" borderId="133">
      <alignment horizontal="right" vertical="center"/>
    </xf>
    <xf numFmtId="4" fontId="39" fillId="44" borderId="132">
      <alignment horizontal="right" vertical="center"/>
    </xf>
    <xf numFmtId="4" fontId="39" fillId="44" borderId="143">
      <alignment horizontal="right" vertical="center"/>
    </xf>
    <xf numFmtId="4" fontId="161" fillId="14" borderId="144">
      <alignment horizontal="right" vertical="center"/>
    </xf>
    <xf numFmtId="4" fontId="161" fillId="14" borderId="133">
      <alignment horizontal="right" vertical="center"/>
    </xf>
    <xf numFmtId="4" fontId="161" fillId="14" borderId="144">
      <alignment horizontal="right" vertical="center"/>
    </xf>
    <xf numFmtId="4" fontId="39" fillId="69" borderId="133">
      <alignment horizontal="right" vertical="center"/>
    </xf>
    <xf numFmtId="4" fontId="39" fillId="69" borderId="144">
      <alignment horizontal="right" vertical="center"/>
    </xf>
    <xf numFmtId="4" fontId="39" fillId="69" borderId="133">
      <alignment horizontal="right" vertical="center"/>
    </xf>
    <xf numFmtId="4" fontId="39" fillId="69" borderId="144">
      <alignment horizontal="right" vertical="center"/>
    </xf>
    <xf numFmtId="4" fontId="39" fillId="69" borderId="144">
      <alignment horizontal="right" vertical="center"/>
    </xf>
    <xf numFmtId="4" fontId="160" fillId="69" borderId="133">
      <alignment horizontal="right" vertical="center"/>
    </xf>
    <xf numFmtId="4" fontId="162" fillId="14" borderId="133">
      <alignment horizontal="right" vertical="center"/>
    </xf>
    <xf numFmtId="4" fontId="160" fillId="44" borderId="132">
      <alignment horizontal="right" vertical="center"/>
    </xf>
    <xf numFmtId="4" fontId="160" fillId="44" borderId="143">
      <alignment horizontal="right" vertical="center"/>
    </xf>
    <xf numFmtId="4" fontId="162" fillId="14" borderId="144">
      <alignment horizontal="right" vertical="center"/>
    </xf>
    <xf numFmtId="4" fontId="162" fillId="14" borderId="133">
      <alignment horizontal="right" vertical="center"/>
    </xf>
    <xf numFmtId="4" fontId="162" fillId="14" borderId="144">
      <alignment horizontal="right" vertical="center"/>
    </xf>
    <xf numFmtId="4" fontId="160" fillId="69" borderId="133">
      <alignment horizontal="right" vertical="center"/>
    </xf>
    <xf numFmtId="4" fontId="160" fillId="69" borderId="144">
      <alignment horizontal="right" vertical="center"/>
    </xf>
    <xf numFmtId="4" fontId="160" fillId="69" borderId="133">
      <alignment horizontal="right" vertical="center"/>
    </xf>
    <xf numFmtId="4" fontId="160" fillId="69" borderId="144">
      <alignment horizontal="right" vertical="center"/>
    </xf>
    <xf numFmtId="4" fontId="160" fillId="69" borderId="144">
      <alignment horizontal="right" vertical="center"/>
    </xf>
    <xf numFmtId="4" fontId="39" fillId="71" borderId="133">
      <alignment horizontal="left" vertical="center" indent="1"/>
    </xf>
    <xf numFmtId="4" fontId="157" fillId="70" borderId="13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4" fontId="157" fillId="70" borderId="144">
      <alignment horizontal="left" vertical="center" indent="1"/>
    </xf>
    <xf numFmtId="4" fontId="157" fillId="70" borderId="133">
      <alignment horizontal="left" vertical="center" indent="1"/>
    </xf>
    <xf numFmtId="0" fontId="33" fillId="53" borderId="132">
      <alignment horizontal="left" vertical="center" indent="1"/>
    </xf>
    <xf numFmtId="0" fontId="33" fillId="53" borderId="143">
      <alignment horizontal="left" vertical="center" indent="1"/>
    </xf>
    <xf numFmtId="4" fontId="157" fillId="70" borderId="144">
      <alignment horizontal="left" vertical="center" indent="1"/>
    </xf>
    <xf numFmtId="0" fontId="33" fillId="53" borderId="132">
      <alignment horizontal="left" vertical="center" indent="1"/>
    </xf>
    <xf numFmtId="0" fontId="33" fillId="53" borderId="143">
      <alignment horizontal="left" vertical="center" indent="1"/>
    </xf>
    <xf numFmtId="4" fontId="157" fillId="70" borderId="133">
      <alignment horizontal="left" vertical="center" indent="1"/>
    </xf>
    <xf numFmtId="4" fontId="157" fillId="70" borderId="144">
      <alignment horizontal="left" vertical="center" indent="1"/>
    </xf>
    <xf numFmtId="4" fontId="39" fillId="71" borderId="133">
      <alignment horizontal="left" vertical="center" indent="1"/>
    </xf>
    <xf numFmtId="4" fontId="39" fillId="71" borderId="144">
      <alignment horizontal="left" vertical="center" indent="1"/>
    </xf>
    <xf numFmtId="0" fontId="33" fillId="53" borderId="132">
      <alignment horizontal="left" vertical="center" indent="1"/>
    </xf>
    <xf numFmtId="0" fontId="33" fillId="53" borderId="143">
      <alignment horizontal="left" vertical="center" indent="1"/>
    </xf>
    <xf numFmtId="4" fontId="39" fillId="71" borderId="133">
      <alignment horizontal="left" vertical="center" indent="1"/>
    </xf>
    <xf numFmtId="4" fontId="39" fillId="71" borderId="144">
      <alignment horizontal="left" vertical="center" indent="1"/>
    </xf>
    <xf numFmtId="4" fontId="39" fillId="71" borderId="144">
      <alignment horizontal="left" vertical="center" indent="1"/>
    </xf>
    <xf numFmtId="0" fontId="39" fillId="52" borderId="133">
      <alignment horizontal="left" vertical="top" indent="1"/>
    </xf>
    <xf numFmtId="0" fontId="33" fillId="53" borderId="132">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3" fillId="53" borderId="132">
      <alignment horizontal="left" vertical="center" indent="1"/>
    </xf>
    <xf numFmtId="0" fontId="33" fillId="53" borderId="143">
      <alignment horizontal="left" vertical="center" indent="1"/>
    </xf>
    <xf numFmtId="0" fontId="39" fillId="52" borderId="133">
      <alignment horizontal="left" vertical="top" indent="1"/>
    </xf>
    <xf numFmtId="0" fontId="39" fillId="52" borderId="144">
      <alignment horizontal="left" vertical="top" indent="1"/>
    </xf>
    <xf numFmtId="0" fontId="33" fillId="53" borderId="132">
      <alignment horizontal="left" vertical="center" indent="1"/>
    </xf>
    <xf numFmtId="0" fontId="33" fillId="53" borderId="143">
      <alignment horizontal="left" vertical="center" indent="1"/>
    </xf>
    <xf numFmtId="0" fontId="39" fillId="52" borderId="133">
      <alignment horizontal="left" vertical="top" indent="1"/>
    </xf>
    <xf numFmtId="0" fontId="39" fillId="52" borderId="144">
      <alignment horizontal="left" vertical="top" indent="1"/>
    </xf>
    <xf numFmtId="0" fontId="39" fillId="52" borderId="144">
      <alignment horizontal="left" vertical="top" indent="1"/>
    </xf>
    <xf numFmtId="4" fontId="163" fillId="52" borderId="135">
      <alignment horizontal="left" vertical="center" indent="1"/>
    </xf>
    <xf numFmtId="4" fontId="163" fillId="52" borderId="146">
      <alignment horizontal="left" vertical="center" indent="1"/>
    </xf>
    <xf numFmtId="4" fontId="163" fillId="52" borderId="135">
      <alignment horizontal="left" vertical="center" indent="1"/>
    </xf>
    <xf numFmtId="4" fontId="163" fillId="52" borderId="146">
      <alignment horizontal="left" vertical="center" indent="1"/>
    </xf>
    <xf numFmtId="4" fontId="165" fillId="69" borderId="133">
      <alignment horizontal="right" vertical="center"/>
    </xf>
    <xf numFmtId="4" fontId="166" fillId="14" borderId="133">
      <alignment horizontal="right" vertical="center"/>
    </xf>
    <xf numFmtId="4" fontId="165" fillId="44" borderId="132">
      <alignment horizontal="right" vertical="center"/>
    </xf>
    <xf numFmtId="4" fontId="165" fillId="44" borderId="143">
      <alignment horizontal="right" vertical="center"/>
    </xf>
    <xf numFmtId="4" fontId="166" fillId="14" borderId="144">
      <alignment horizontal="right" vertical="center"/>
    </xf>
    <xf numFmtId="4" fontId="166" fillId="14" borderId="133">
      <alignment horizontal="right" vertical="center"/>
    </xf>
    <xf numFmtId="4" fontId="166" fillId="14" borderId="144">
      <alignment horizontal="right" vertical="center"/>
    </xf>
    <xf numFmtId="4" fontId="165" fillId="69" borderId="133">
      <alignment horizontal="right" vertical="center"/>
    </xf>
    <xf numFmtId="4" fontId="165" fillId="69" borderId="144">
      <alignment horizontal="right" vertical="center"/>
    </xf>
    <xf numFmtId="4" fontId="165" fillId="69" borderId="133">
      <alignment horizontal="right" vertical="center"/>
    </xf>
    <xf numFmtId="4" fontId="165" fillId="69" borderId="144">
      <alignment horizontal="right" vertical="center"/>
    </xf>
    <xf numFmtId="4" fontId="165" fillId="69" borderId="144">
      <alignment horizontal="right" vertical="center"/>
    </xf>
    <xf numFmtId="4" fontId="156" fillId="18" borderId="180">
      <alignment vertical="center"/>
    </xf>
    <xf numFmtId="4" fontId="157" fillId="51" borderId="180">
      <alignment vertical="center"/>
    </xf>
    <xf numFmtId="4" fontId="39" fillId="51" borderId="179">
      <alignment vertical="center"/>
    </xf>
    <xf numFmtId="4" fontId="39" fillId="51" borderId="190">
      <alignment vertical="center"/>
    </xf>
    <xf numFmtId="4" fontId="157" fillId="51" borderId="191">
      <alignment vertical="center"/>
    </xf>
    <xf numFmtId="4" fontId="157" fillId="51" borderId="180">
      <alignment vertical="center"/>
    </xf>
    <xf numFmtId="4" fontId="157" fillId="51" borderId="191">
      <alignment vertical="center"/>
    </xf>
    <xf numFmtId="4" fontId="156" fillId="18" borderId="180">
      <alignment vertical="center"/>
    </xf>
    <xf numFmtId="4" fontId="156" fillId="18" borderId="191">
      <alignment vertical="center"/>
    </xf>
    <xf numFmtId="4" fontId="156" fillId="18" borderId="180">
      <alignment vertical="center"/>
    </xf>
    <xf numFmtId="4" fontId="156" fillId="18" borderId="191">
      <alignment vertical="center"/>
    </xf>
    <xf numFmtId="4" fontId="156" fillId="18" borderId="191">
      <alignment vertical="center"/>
    </xf>
    <xf numFmtId="4" fontId="158" fillId="51" borderId="180">
      <alignment vertical="center"/>
    </xf>
    <xf numFmtId="4" fontId="159" fillId="51" borderId="180">
      <alignment vertical="center"/>
    </xf>
    <xf numFmtId="4" fontId="160" fillId="51" borderId="179">
      <alignment vertical="center"/>
    </xf>
    <xf numFmtId="4" fontId="160" fillId="51" borderId="190">
      <alignment vertical="center"/>
    </xf>
    <xf numFmtId="4" fontId="159" fillId="51" borderId="191">
      <alignment vertical="center"/>
    </xf>
    <xf numFmtId="4" fontId="159" fillId="51" borderId="180">
      <alignment vertical="center"/>
    </xf>
    <xf numFmtId="4" fontId="159" fillId="51" borderId="191">
      <alignment vertical="center"/>
    </xf>
    <xf numFmtId="4" fontId="158" fillId="51" borderId="180">
      <alignment vertical="center"/>
    </xf>
    <xf numFmtId="4" fontId="158" fillId="51" borderId="191">
      <alignment vertical="center"/>
    </xf>
    <xf numFmtId="4" fontId="158" fillId="51" borderId="180">
      <alignment vertical="center"/>
    </xf>
    <xf numFmtId="4" fontId="158" fillId="51" borderId="191">
      <alignment vertical="center"/>
    </xf>
    <xf numFmtId="4" fontId="158" fillId="51" borderId="191">
      <alignment vertical="center"/>
    </xf>
    <xf numFmtId="4" fontId="156" fillId="51" borderId="180">
      <alignment horizontal="left" vertical="center" indent="1"/>
    </xf>
    <xf numFmtId="4" fontId="161" fillId="51" borderId="180">
      <alignment horizontal="left" vertical="center" indent="1"/>
    </xf>
    <xf numFmtId="4" fontId="39" fillId="51" borderId="179">
      <alignment horizontal="left" vertical="center" indent="1"/>
    </xf>
    <xf numFmtId="4" fontId="39" fillId="51" borderId="190">
      <alignment horizontal="left" vertical="center" indent="1"/>
    </xf>
    <xf numFmtId="4" fontId="161" fillId="51" borderId="191">
      <alignment horizontal="left" vertical="center" indent="1"/>
    </xf>
    <xf numFmtId="4" fontId="161" fillId="51" borderId="180">
      <alignment horizontal="left" vertical="center" indent="1"/>
    </xf>
    <xf numFmtId="4" fontId="161" fillId="51" borderId="191">
      <alignment horizontal="left" vertical="center" indent="1"/>
    </xf>
    <xf numFmtId="4" fontId="156" fillId="51" borderId="180">
      <alignment horizontal="left" vertical="center" indent="1"/>
    </xf>
    <xf numFmtId="4" fontId="156" fillId="51" borderId="191">
      <alignment horizontal="left" vertical="center" indent="1"/>
    </xf>
    <xf numFmtId="4" fontId="156" fillId="51" borderId="180">
      <alignment horizontal="left" vertical="center" indent="1"/>
    </xf>
    <xf numFmtId="4" fontId="156" fillId="51" borderId="191">
      <alignment horizontal="left" vertical="center" indent="1"/>
    </xf>
    <xf numFmtId="4" fontId="156" fillId="51" borderId="191">
      <alignment horizontal="left" vertical="center" indent="1"/>
    </xf>
    <xf numFmtId="0" fontId="156" fillId="51" borderId="180">
      <alignment horizontal="left" vertical="top" indent="1"/>
    </xf>
    <xf numFmtId="4" fontId="39" fillId="51" borderId="179">
      <alignment horizontal="left" vertical="center" indent="1"/>
    </xf>
    <xf numFmtId="4" fontId="39" fillId="51" borderId="190">
      <alignment horizontal="left" vertical="center" indent="1"/>
    </xf>
    <xf numFmtId="0" fontId="156" fillId="51" borderId="180">
      <alignment horizontal="left" vertical="top" indent="1"/>
    </xf>
    <xf numFmtId="0" fontId="156" fillId="51" borderId="191">
      <alignment horizontal="left" vertical="top" indent="1"/>
    </xf>
    <xf numFmtId="0" fontId="156" fillId="51" borderId="180">
      <alignment horizontal="left" vertical="top" indent="1"/>
    </xf>
    <xf numFmtId="0" fontId="156" fillId="51" borderId="191">
      <alignment horizontal="left" vertical="top" indent="1"/>
    </xf>
    <xf numFmtId="0" fontId="156" fillId="51" borderId="191">
      <alignment horizontal="left" vertical="top"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186" fillId="59" borderId="125">
      <alignment vertical="center"/>
    </xf>
    <xf numFmtId="0" fontId="186" fillId="59" borderId="137">
      <alignment vertical="center"/>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4" fontId="39" fillId="22" borderId="180">
      <alignment horizontal="right" vertical="center"/>
    </xf>
    <xf numFmtId="4" fontId="161" fillId="54" borderId="180">
      <alignment horizontal="right" vertical="center"/>
    </xf>
    <xf numFmtId="4" fontId="39" fillId="55" borderId="179">
      <alignment horizontal="right" vertical="center"/>
    </xf>
    <xf numFmtId="4" fontId="39" fillId="55" borderId="190">
      <alignment horizontal="right" vertical="center"/>
    </xf>
    <xf numFmtId="4" fontId="161" fillId="54" borderId="191">
      <alignment horizontal="right" vertical="center"/>
    </xf>
    <xf numFmtId="4" fontId="161" fillId="54" borderId="180">
      <alignment horizontal="right" vertical="center"/>
    </xf>
    <xf numFmtId="299" fontId="193" fillId="0" borderId="126">
      <alignment vertical="center"/>
    </xf>
    <xf numFmtId="299" fontId="193" fillId="0" borderId="138">
      <alignment vertical="center"/>
    </xf>
    <xf numFmtId="4" fontId="161" fillId="54" borderId="191">
      <alignment horizontal="right" vertical="center"/>
    </xf>
    <xf numFmtId="4" fontId="39" fillId="22" borderId="180">
      <alignment horizontal="right" vertical="center"/>
    </xf>
    <xf numFmtId="4" fontId="39" fillId="22" borderId="191">
      <alignment horizontal="right" vertical="center"/>
    </xf>
    <xf numFmtId="4" fontId="39" fillId="22" borderId="180">
      <alignment horizontal="right" vertical="center"/>
    </xf>
    <xf numFmtId="4" fontId="39" fillId="22" borderId="191">
      <alignment horizontal="right" vertical="center"/>
    </xf>
    <xf numFmtId="4" fontId="39" fillId="22" borderId="191">
      <alignment horizontal="right" vertical="center"/>
    </xf>
    <xf numFmtId="4" fontId="39" fillId="28" borderId="180">
      <alignment horizontal="right" vertical="center"/>
    </xf>
    <xf numFmtId="4" fontId="161" fillId="55" borderId="180">
      <alignment horizontal="right" vertical="center"/>
    </xf>
    <xf numFmtId="0" fontId="33" fillId="0" borderId="127"/>
    <xf numFmtId="0" fontId="33" fillId="0" borderId="127"/>
    <xf numFmtId="0" fontId="33" fillId="0" borderId="147"/>
    <xf numFmtId="0" fontId="33" fillId="0" borderId="127"/>
    <xf numFmtId="0" fontId="33" fillId="0" borderId="147"/>
    <xf numFmtId="0" fontId="33" fillId="0" borderId="147"/>
    <xf numFmtId="4" fontId="39" fillId="56" borderId="179">
      <alignment horizontal="right" vertical="center"/>
    </xf>
    <xf numFmtId="4" fontId="39" fillId="56" borderId="190">
      <alignment horizontal="right" vertical="center"/>
    </xf>
    <xf numFmtId="4" fontId="161" fillId="55" borderId="191">
      <alignment horizontal="right" vertical="center"/>
    </xf>
    <xf numFmtId="4" fontId="161" fillId="55" borderId="180">
      <alignment horizontal="right" vertical="center"/>
    </xf>
    <xf numFmtId="4" fontId="161" fillId="55" borderId="191">
      <alignment horizontal="right" vertical="center"/>
    </xf>
    <xf numFmtId="4" fontId="39" fillId="28" borderId="180">
      <alignment horizontal="right" vertical="center"/>
    </xf>
    <xf numFmtId="4" fontId="39" fillId="28" borderId="191">
      <alignment horizontal="right" vertical="center"/>
    </xf>
    <xf numFmtId="4" fontId="39" fillId="28" borderId="180">
      <alignment horizontal="right" vertical="center"/>
    </xf>
    <xf numFmtId="4" fontId="39" fillId="28" borderId="191">
      <alignment horizontal="right" vertical="center"/>
    </xf>
    <xf numFmtId="4" fontId="39" fillId="28" borderId="191">
      <alignment horizontal="right" vertical="center"/>
    </xf>
    <xf numFmtId="4" fontId="39" fillId="36" borderId="180">
      <alignment horizontal="right" vertical="center"/>
    </xf>
    <xf numFmtId="4" fontId="161" fillId="56" borderId="180">
      <alignment horizontal="right" vertical="center"/>
    </xf>
    <xf numFmtId="4" fontId="39" fillId="54" borderId="179">
      <alignment horizontal="right" vertical="center"/>
    </xf>
    <xf numFmtId="4" fontId="39" fillId="54" borderId="190">
      <alignment horizontal="right" vertical="center"/>
    </xf>
    <xf numFmtId="4" fontId="161" fillId="56" borderId="191">
      <alignment horizontal="right" vertical="center"/>
    </xf>
    <xf numFmtId="4" fontId="161" fillId="56" borderId="180">
      <alignment horizontal="right" vertical="center"/>
    </xf>
    <xf numFmtId="4" fontId="161" fillId="56" borderId="191">
      <alignment horizontal="right" vertical="center"/>
    </xf>
    <xf numFmtId="4" fontId="39" fillId="36" borderId="180">
      <alignment horizontal="right" vertical="center"/>
    </xf>
    <xf numFmtId="0" fontId="33" fillId="53" borderId="179">
      <alignment horizontal="left" vertical="center" indent="1"/>
    </xf>
    <xf numFmtId="0" fontId="33" fillId="53" borderId="190">
      <alignment horizontal="left" vertical="center" indent="1"/>
    </xf>
    <xf numFmtId="4" fontId="39" fillId="36" borderId="191">
      <alignment horizontal="right" vertical="center"/>
    </xf>
    <xf numFmtId="4" fontId="39" fillId="36" borderId="180">
      <alignment horizontal="right" vertical="center"/>
    </xf>
    <xf numFmtId="4" fontId="39" fillId="36" borderId="191">
      <alignment horizontal="right" vertical="center"/>
    </xf>
    <xf numFmtId="4" fontId="39" fillId="36" borderId="191">
      <alignment horizontal="right" vertical="center"/>
    </xf>
    <xf numFmtId="4" fontId="39" fillId="30" borderId="180">
      <alignment horizontal="right" vertical="center"/>
    </xf>
    <xf numFmtId="4" fontId="161" fillId="20" borderId="180">
      <alignment horizontal="right" vertical="center"/>
    </xf>
    <xf numFmtId="4" fontId="39" fillId="57" borderId="179">
      <alignment horizontal="right" vertical="center"/>
    </xf>
    <xf numFmtId="0" fontId="200" fillId="41" borderId="130">
      <alignment vertical="center"/>
    </xf>
    <xf numFmtId="0" fontId="200" fillId="41" borderId="139">
      <alignment vertical="center"/>
    </xf>
    <xf numFmtId="335" fontId="33" fillId="0" borderId="125">
      <alignment horizontal="right" vertical="center" shrinkToFit="1"/>
    </xf>
    <xf numFmtId="335" fontId="33" fillId="0" borderId="125">
      <alignment horizontal="right" vertical="center" shrinkToFit="1"/>
    </xf>
    <xf numFmtId="335" fontId="33" fillId="0" borderId="137">
      <alignment horizontal="right" vertical="center" shrinkToFit="1"/>
    </xf>
    <xf numFmtId="335" fontId="33" fillId="0" borderId="137">
      <alignment horizontal="right" vertical="center" shrinkToFit="1"/>
    </xf>
    <xf numFmtId="4" fontId="39" fillId="57" borderId="190">
      <alignment horizontal="right" vertical="center"/>
    </xf>
    <xf numFmtId="4" fontId="161" fillId="20" borderId="191">
      <alignment horizontal="right" vertical="center"/>
    </xf>
    <xf numFmtId="4" fontId="161" fillId="20" borderId="180">
      <alignment horizontal="right" vertical="center"/>
    </xf>
    <xf numFmtId="4" fontId="161" fillId="20" borderId="191">
      <alignment horizontal="right" vertical="center"/>
    </xf>
    <xf numFmtId="0" fontId="33" fillId="50" borderId="129">
      <alignment vertical="center"/>
    </xf>
    <xf numFmtId="0" fontId="33" fillId="50" borderId="129">
      <alignment vertical="center"/>
    </xf>
    <xf numFmtId="0" fontId="33" fillId="50" borderId="142">
      <alignment vertical="center"/>
    </xf>
    <xf numFmtId="0" fontId="33" fillId="50" borderId="142">
      <alignment vertical="center"/>
    </xf>
    <xf numFmtId="4" fontId="39" fillId="30" borderId="180">
      <alignment horizontal="right" vertical="center"/>
    </xf>
    <xf numFmtId="4" fontId="39" fillId="30" borderId="191">
      <alignment horizontal="right" vertical="center"/>
    </xf>
    <xf numFmtId="4" fontId="39" fillId="30" borderId="180">
      <alignment horizontal="right" vertical="center"/>
    </xf>
    <xf numFmtId="4" fontId="161" fillId="57" borderId="191">
      <alignment horizontal="right" vertical="center"/>
    </xf>
    <xf numFmtId="4" fontId="161" fillId="57" borderId="180">
      <alignment horizontal="right" vertical="center"/>
    </xf>
    <xf numFmtId="4" fontId="161" fillId="57" borderId="191">
      <alignment horizontal="right" vertical="center"/>
    </xf>
    <xf numFmtId="4" fontId="39" fillId="34" borderId="180">
      <alignment horizontal="right" vertical="center"/>
    </xf>
    <xf numFmtId="0" fontId="209" fillId="0" borderId="136">
      <alignment vertical="center"/>
    </xf>
    <xf numFmtId="0" fontId="209" fillId="0" borderId="148">
      <alignment vertical="center"/>
    </xf>
    <xf numFmtId="0" fontId="210" fillId="26" borderId="130">
      <alignment vertical="center"/>
    </xf>
    <xf numFmtId="0" fontId="210" fillId="26" borderId="139">
      <alignment vertical="center"/>
    </xf>
    <xf numFmtId="4" fontId="39" fillId="34" borderId="191">
      <alignment horizontal="right" vertical="center"/>
    </xf>
    <xf numFmtId="4" fontId="39" fillId="34" borderId="180">
      <alignment horizontal="right" vertical="center"/>
    </xf>
    <xf numFmtId="4" fontId="39" fillId="30" borderId="191">
      <alignment horizontal="right" vertical="center"/>
    </xf>
    <xf numFmtId="4" fontId="39" fillId="30" borderId="191">
      <alignment horizontal="right" vertical="center"/>
    </xf>
    <xf numFmtId="4" fontId="39" fillId="34" borderId="180">
      <alignment horizontal="right" vertical="center"/>
    </xf>
    <xf numFmtId="4" fontId="161" fillId="57" borderId="180">
      <alignment horizontal="right" vertical="center"/>
    </xf>
    <xf numFmtId="4" fontId="39" fillId="58" borderId="179">
      <alignment horizontal="right" vertical="center"/>
    </xf>
    <xf numFmtId="0" fontId="216" fillId="41" borderId="132">
      <alignment vertical="center"/>
    </xf>
    <xf numFmtId="0" fontId="216" fillId="41" borderId="143">
      <alignment vertical="center"/>
    </xf>
    <xf numFmtId="4" fontId="39" fillId="58" borderId="190">
      <alignment horizontal="right" vertical="center"/>
    </xf>
    <xf numFmtId="0" fontId="31" fillId="0" borderId="0"/>
    <xf numFmtId="4" fontId="39" fillId="44" borderId="157">
      <alignment horizontal="left" vertical="center" indent="1"/>
    </xf>
    <xf numFmtId="4" fontId="39" fillId="44" borderId="168">
      <alignment horizontal="left" vertical="center" indent="1"/>
    </xf>
    <xf numFmtId="4" fontId="39" fillId="71" borderId="156">
      <alignment horizontal="right" vertical="center"/>
    </xf>
    <xf numFmtId="4" fontId="161" fillId="70" borderId="156">
      <alignment horizontal="right" vertical="center"/>
    </xf>
    <xf numFmtId="0" fontId="33" fillId="53" borderId="155">
      <alignment horizontal="left" vertical="center" indent="1"/>
    </xf>
    <xf numFmtId="0" fontId="33" fillId="53" borderId="166">
      <alignment horizontal="left" vertical="center" indent="1"/>
    </xf>
    <xf numFmtId="4" fontId="161" fillId="70" borderId="167">
      <alignment horizontal="right" vertical="center"/>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4" fontId="161" fillId="70" borderId="156">
      <alignment horizontal="right" vertical="center"/>
    </xf>
    <xf numFmtId="4" fontId="161" fillId="70" borderId="167">
      <alignment horizontal="right" vertical="center"/>
    </xf>
    <xf numFmtId="4" fontId="39" fillId="71" borderId="156">
      <alignment horizontal="right" vertical="center"/>
    </xf>
    <xf numFmtId="4" fontId="39" fillId="71" borderId="167">
      <alignment horizontal="right" vertical="center"/>
    </xf>
    <xf numFmtId="0" fontId="33" fillId="53" borderId="155">
      <alignment horizontal="left" vertical="center" indent="1"/>
    </xf>
    <xf numFmtId="0" fontId="33" fillId="53" borderId="166">
      <alignment horizontal="left" vertical="center" indent="1"/>
    </xf>
    <xf numFmtId="4" fontId="39" fillId="71" borderId="156">
      <alignment horizontal="right" vertical="center"/>
    </xf>
    <xf numFmtId="4" fontId="39" fillId="71" borderId="167">
      <alignment horizontal="right" vertical="center"/>
    </xf>
    <xf numFmtId="4" fontId="39" fillId="71" borderId="167">
      <alignment horizontal="right" vertical="center"/>
    </xf>
    <xf numFmtId="4" fontId="39" fillId="44" borderId="155">
      <alignment horizontal="left" vertical="center" indent="1"/>
    </xf>
    <xf numFmtId="4" fontId="39" fillId="44" borderId="166">
      <alignment horizontal="left" vertical="center" indent="1"/>
    </xf>
    <xf numFmtId="4" fontId="39" fillId="72" borderId="155">
      <alignment horizontal="left" vertical="center" indent="1"/>
    </xf>
    <xf numFmtId="4" fontId="39" fillId="72" borderId="166">
      <alignment horizontal="left" vertical="center" indent="1"/>
    </xf>
    <xf numFmtId="0" fontId="33" fillId="15" borderId="156">
      <alignment horizontal="left" vertical="center" indent="1"/>
    </xf>
    <xf numFmtId="0" fontId="33" fillId="72" borderId="155">
      <alignment horizontal="left" vertical="center" indent="1"/>
    </xf>
    <xf numFmtId="0" fontId="33" fillId="72" borderId="155">
      <alignment horizontal="left" vertical="center" indent="1"/>
    </xf>
    <xf numFmtId="0" fontId="33" fillId="72" borderId="166">
      <alignment horizontal="left" vertical="center" indent="1"/>
    </xf>
    <xf numFmtId="0" fontId="33" fillId="72" borderId="166">
      <alignment horizontal="left" vertical="center" indent="1"/>
    </xf>
    <xf numFmtId="0" fontId="33" fillId="72" borderId="155">
      <alignment horizontal="left" vertical="center" indent="1"/>
    </xf>
    <xf numFmtId="0" fontId="33" fillId="72" borderId="166">
      <alignment horizontal="left" vertical="center" indent="1"/>
    </xf>
    <xf numFmtId="0" fontId="33" fillId="72" borderId="155">
      <alignment horizontal="left" vertical="center" indent="1"/>
    </xf>
    <xf numFmtId="0" fontId="33" fillId="72" borderId="166">
      <alignment horizontal="left" vertical="center" indent="1"/>
    </xf>
    <xf numFmtId="0" fontId="33" fillId="15" borderId="156">
      <alignment horizontal="left" vertical="center" indent="1"/>
    </xf>
    <xf numFmtId="0" fontId="33" fillId="15" borderId="167">
      <alignment horizontal="left" vertical="center" indent="1"/>
    </xf>
    <xf numFmtId="0" fontId="33" fillId="72" borderId="155">
      <alignment horizontal="left" vertical="center" indent="1"/>
    </xf>
    <xf numFmtId="0" fontId="33" fillId="72" borderId="166">
      <alignment horizontal="left" vertical="center" indent="1"/>
    </xf>
    <xf numFmtId="0" fontId="33" fillId="15" borderId="156">
      <alignment horizontal="left" vertical="center" indent="1"/>
    </xf>
    <xf numFmtId="0" fontId="33" fillId="15" borderId="167">
      <alignment horizontal="left" vertical="center" indent="1"/>
    </xf>
    <xf numFmtId="0" fontId="33" fillId="15" borderId="167">
      <alignment horizontal="left" vertical="center" indent="1"/>
    </xf>
    <xf numFmtId="0" fontId="33" fillId="15" borderId="156">
      <alignment horizontal="left" vertical="top" indent="1"/>
    </xf>
    <xf numFmtId="0" fontId="33" fillId="72" borderId="155">
      <alignment horizontal="left" vertical="center" indent="1"/>
    </xf>
    <xf numFmtId="0" fontId="33" fillId="72" borderId="155">
      <alignment horizontal="left" vertical="center" indent="1"/>
    </xf>
    <xf numFmtId="0" fontId="33" fillId="72" borderId="166">
      <alignment horizontal="left" vertical="center" indent="1"/>
    </xf>
    <xf numFmtId="0" fontId="33" fillId="72" borderId="166">
      <alignment horizontal="left" vertical="center" indent="1"/>
    </xf>
    <xf numFmtId="0" fontId="33" fillId="72" borderId="155">
      <alignment horizontal="left" vertical="center" indent="1"/>
    </xf>
    <xf numFmtId="0" fontId="33" fillId="72" borderId="166">
      <alignment horizontal="left" vertical="center" indent="1"/>
    </xf>
    <xf numFmtId="0" fontId="33" fillId="72" borderId="155">
      <alignment horizontal="left" vertical="center" indent="1"/>
    </xf>
    <xf numFmtId="0" fontId="33" fillId="72" borderId="166">
      <alignment horizontal="left" vertical="center" indent="1"/>
    </xf>
    <xf numFmtId="0" fontId="33" fillId="15" borderId="156">
      <alignment horizontal="left" vertical="top" indent="1"/>
    </xf>
    <xf numFmtId="0" fontId="33" fillId="15" borderId="167">
      <alignment horizontal="left" vertical="top" indent="1"/>
    </xf>
    <xf numFmtId="0" fontId="33" fillId="72" borderId="155">
      <alignment horizontal="left" vertical="center" indent="1"/>
    </xf>
    <xf numFmtId="0" fontId="33" fillId="72" borderId="166">
      <alignment horizontal="left" vertical="center" indent="1"/>
    </xf>
    <xf numFmtId="0" fontId="33" fillId="15" borderId="156">
      <alignment horizontal="left" vertical="top" indent="1"/>
    </xf>
    <xf numFmtId="0" fontId="33" fillId="15" borderId="167">
      <alignment horizontal="left" vertical="top" indent="1"/>
    </xf>
    <xf numFmtId="0" fontId="33" fillId="15" borderId="167">
      <alignment horizontal="left" vertical="top" indent="1"/>
    </xf>
    <xf numFmtId="0" fontId="33" fillId="52" borderId="156">
      <alignment horizontal="left" vertical="center" indent="1"/>
    </xf>
    <xf numFmtId="0" fontId="33" fillId="73" borderId="155">
      <alignment horizontal="left" vertical="center" indent="1"/>
    </xf>
    <xf numFmtId="0" fontId="33" fillId="73" borderId="155">
      <alignment horizontal="left" vertical="center" indent="1"/>
    </xf>
    <xf numFmtId="0" fontId="33" fillId="73" borderId="166">
      <alignment horizontal="left" vertical="center" indent="1"/>
    </xf>
    <xf numFmtId="0" fontId="33" fillId="73" borderId="166">
      <alignment horizontal="left" vertical="center" indent="1"/>
    </xf>
    <xf numFmtId="0" fontId="33" fillId="73" borderId="155">
      <alignment horizontal="left" vertical="center" indent="1"/>
    </xf>
    <xf numFmtId="0" fontId="33" fillId="73" borderId="166">
      <alignment horizontal="left" vertical="center" indent="1"/>
    </xf>
    <xf numFmtId="0" fontId="33" fillId="73" borderId="155">
      <alignment horizontal="left" vertical="center" indent="1"/>
    </xf>
    <xf numFmtId="0" fontId="33" fillId="73" borderId="166">
      <alignment horizontal="left" vertical="center" indent="1"/>
    </xf>
    <xf numFmtId="0" fontId="33" fillId="52" borderId="156">
      <alignment horizontal="left" vertical="center" indent="1"/>
    </xf>
    <xf numFmtId="0" fontId="33" fillId="52" borderId="167">
      <alignment horizontal="left" vertical="center" indent="1"/>
    </xf>
    <xf numFmtId="0" fontId="33" fillId="73" borderId="155">
      <alignment horizontal="left" vertical="center" indent="1"/>
    </xf>
    <xf numFmtId="0" fontId="33" fillId="73" borderId="166">
      <alignment horizontal="left" vertical="center" indent="1"/>
    </xf>
    <xf numFmtId="0" fontId="33" fillId="52" borderId="156">
      <alignment horizontal="left" vertical="center" indent="1"/>
    </xf>
    <xf numFmtId="0" fontId="33" fillId="52" borderId="167">
      <alignment horizontal="left" vertical="center" indent="1"/>
    </xf>
    <xf numFmtId="0" fontId="33" fillId="52" borderId="167">
      <alignment horizontal="left" vertical="center" indent="1"/>
    </xf>
    <xf numFmtId="0" fontId="33" fillId="52" borderId="156">
      <alignment horizontal="left" vertical="top" indent="1"/>
    </xf>
    <xf numFmtId="0" fontId="33" fillId="73" borderId="155">
      <alignment horizontal="left" vertical="center" indent="1"/>
    </xf>
    <xf numFmtId="0" fontId="33" fillId="73" borderId="155">
      <alignment horizontal="left" vertical="center" indent="1"/>
    </xf>
    <xf numFmtId="0" fontId="33" fillId="73" borderId="166">
      <alignment horizontal="left" vertical="center" indent="1"/>
    </xf>
    <xf numFmtId="0" fontId="33" fillId="73" borderId="166">
      <alignment horizontal="left" vertical="center" indent="1"/>
    </xf>
    <xf numFmtId="0" fontId="33" fillId="73" borderId="155">
      <alignment horizontal="left" vertical="center" indent="1"/>
    </xf>
    <xf numFmtId="0" fontId="33" fillId="73" borderId="166">
      <alignment horizontal="left" vertical="center" indent="1"/>
    </xf>
    <xf numFmtId="0" fontId="33" fillId="73" borderId="155">
      <alignment horizontal="left" vertical="center" indent="1"/>
    </xf>
    <xf numFmtId="0" fontId="33" fillId="73" borderId="166">
      <alignment horizontal="left" vertical="center" indent="1"/>
    </xf>
    <xf numFmtId="0" fontId="33" fillId="52" borderId="156">
      <alignment horizontal="left" vertical="top" indent="1"/>
    </xf>
    <xf numFmtId="0" fontId="33" fillId="52" borderId="167">
      <alignment horizontal="left" vertical="top" indent="1"/>
    </xf>
    <xf numFmtId="0" fontId="33" fillId="73" borderId="155">
      <alignment horizontal="left" vertical="center" indent="1"/>
    </xf>
    <xf numFmtId="0" fontId="33" fillId="73" borderId="166">
      <alignment horizontal="left" vertical="center" indent="1"/>
    </xf>
    <xf numFmtId="0" fontId="33" fillId="52" borderId="156">
      <alignment horizontal="left" vertical="top" indent="1"/>
    </xf>
    <xf numFmtId="0" fontId="33" fillId="52" borderId="167">
      <alignment horizontal="left" vertical="top" indent="1"/>
    </xf>
    <xf numFmtId="0" fontId="33" fillId="52" borderId="167">
      <alignment horizontal="left" vertical="top" indent="1"/>
    </xf>
    <xf numFmtId="0" fontId="33" fillId="70" borderId="156">
      <alignment horizontal="left" vertical="center" indent="1"/>
    </xf>
    <xf numFmtId="0" fontId="33" fillId="13" borderId="155">
      <alignment horizontal="left" vertical="center" indent="1"/>
    </xf>
    <xf numFmtId="0" fontId="33" fillId="13" borderId="155">
      <alignment horizontal="left" vertical="center" indent="1"/>
    </xf>
    <xf numFmtId="0" fontId="33" fillId="13" borderId="166">
      <alignment horizontal="left" vertical="center" indent="1"/>
    </xf>
    <xf numFmtId="0" fontId="33" fillId="13" borderId="166">
      <alignment horizontal="left" vertical="center" indent="1"/>
    </xf>
    <xf numFmtId="0" fontId="33" fillId="13" borderId="155">
      <alignment horizontal="left" vertical="center" indent="1"/>
    </xf>
    <xf numFmtId="0" fontId="33" fillId="13" borderId="166">
      <alignment horizontal="left" vertical="center" indent="1"/>
    </xf>
    <xf numFmtId="0" fontId="33" fillId="13" borderId="155">
      <alignment horizontal="left" vertical="center" indent="1"/>
    </xf>
    <xf numFmtId="0" fontId="33" fillId="13" borderId="166">
      <alignment horizontal="left" vertical="center" indent="1"/>
    </xf>
    <xf numFmtId="0" fontId="33" fillId="70" borderId="156">
      <alignment horizontal="left" vertical="center" indent="1"/>
    </xf>
    <xf numFmtId="0" fontId="33" fillId="70" borderId="167">
      <alignment horizontal="left" vertical="center" indent="1"/>
    </xf>
    <xf numFmtId="0" fontId="33" fillId="13" borderId="155">
      <alignment horizontal="left" vertical="center" indent="1"/>
    </xf>
    <xf numFmtId="0" fontId="33" fillId="13" borderId="166">
      <alignment horizontal="left" vertical="center" indent="1"/>
    </xf>
    <xf numFmtId="0" fontId="33" fillId="70" borderId="156">
      <alignment horizontal="left" vertical="center" indent="1"/>
    </xf>
    <xf numFmtId="0" fontId="33" fillId="70" borderId="167">
      <alignment horizontal="left" vertical="center" indent="1"/>
    </xf>
    <xf numFmtId="0" fontId="33" fillId="70" borderId="167">
      <alignment horizontal="left" vertical="center" indent="1"/>
    </xf>
    <xf numFmtId="0" fontId="33" fillId="70" borderId="156">
      <alignment horizontal="left" vertical="top" indent="1"/>
    </xf>
    <xf numFmtId="0" fontId="33" fillId="13" borderId="155">
      <alignment horizontal="left" vertical="center" indent="1"/>
    </xf>
    <xf numFmtId="0" fontId="33" fillId="13" borderId="155">
      <alignment horizontal="left" vertical="center" indent="1"/>
    </xf>
    <xf numFmtId="0" fontId="33" fillId="13" borderId="166">
      <alignment horizontal="left" vertical="center" indent="1"/>
    </xf>
    <xf numFmtId="0" fontId="33" fillId="13" borderId="166">
      <alignment horizontal="left" vertical="center" indent="1"/>
    </xf>
    <xf numFmtId="0" fontId="33" fillId="13" borderId="155">
      <alignment horizontal="left" vertical="center" indent="1"/>
    </xf>
    <xf numFmtId="0" fontId="33" fillId="13" borderId="166">
      <alignment horizontal="left" vertical="center" indent="1"/>
    </xf>
    <xf numFmtId="0" fontId="33" fillId="13" borderId="155">
      <alignment horizontal="left" vertical="center" indent="1"/>
    </xf>
    <xf numFmtId="0" fontId="33" fillId="13" borderId="166">
      <alignment horizontal="left" vertical="center" indent="1"/>
    </xf>
    <xf numFmtId="0" fontId="33" fillId="70" borderId="156">
      <alignment horizontal="left" vertical="top" indent="1"/>
    </xf>
    <xf numFmtId="0" fontId="33" fillId="70" borderId="167">
      <alignment horizontal="left" vertical="top" indent="1"/>
    </xf>
    <xf numFmtId="0" fontId="33" fillId="13" borderId="155">
      <alignment horizontal="left" vertical="center" indent="1"/>
    </xf>
    <xf numFmtId="0" fontId="33" fillId="13" borderId="166">
      <alignment horizontal="left" vertical="center" indent="1"/>
    </xf>
    <xf numFmtId="0" fontId="33" fillId="70" borderId="156">
      <alignment horizontal="left" vertical="top" indent="1"/>
    </xf>
    <xf numFmtId="0" fontId="33" fillId="70" borderId="167">
      <alignment horizontal="left" vertical="top" indent="1"/>
    </xf>
    <xf numFmtId="0" fontId="33" fillId="70" borderId="167">
      <alignment horizontal="left" vertical="top" indent="1"/>
    </xf>
    <xf numFmtId="0" fontId="33" fillId="14" borderId="156">
      <alignment horizontal="left" vertical="center" indent="1"/>
    </xf>
    <xf numFmtId="0" fontId="33" fillId="53" borderId="155">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14" borderId="156">
      <alignment horizontal="left" vertical="center" indent="1"/>
    </xf>
    <xf numFmtId="0" fontId="33" fillId="14" borderId="167">
      <alignment horizontal="left" vertical="center" indent="1"/>
    </xf>
    <xf numFmtId="0" fontId="33" fillId="53" borderId="155">
      <alignment horizontal="left" vertical="center" indent="1"/>
    </xf>
    <xf numFmtId="0" fontId="33" fillId="53" borderId="166">
      <alignment horizontal="left" vertical="center" indent="1"/>
    </xf>
    <xf numFmtId="0" fontId="33" fillId="14" borderId="156">
      <alignment horizontal="left" vertical="center" indent="1"/>
    </xf>
    <xf numFmtId="0" fontId="33" fillId="14" borderId="167">
      <alignment horizontal="left" vertical="center" indent="1"/>
    </xf>
    <xf numFmtId="0" fontId="33" fillId="14" borderId="167">
      <alignment horizontal="left" vertical="center" indent="1"/>
    </xf>
    <xf numFmtId="0" fontId="33" fillId="14" borderId="156">
      <alignment horizontal="left" vertical="top" indent="1"/>
    </xf>
    <xf numFmtId="0" fontId="33" fillId="53" borderId="155">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14" borderId="156">
      <alignment horizontal="left" vertical="top" indent="1"/>
    </xf>
    <xf numFmtId="0" fontId="33" fillId="14" borderId="167">
      <alignment horizontal="left" vertical="top" indent="1"/>
    </xf>
    <xf numFmtId="0" fontId="33" fillId="53" borderId="155">
      <alignment horizontal="left" vertical="center" indent="1"/>
    </xf>
    <xf numFmtId="0" fontId="33" fillId="53" borderId="166">
      <alignment horizontal="left" vertical="center" indent="1"/>
    </xf>
    <xf numFmtId="0" fontId="33" fillId="14" borderId="156">
      <alignment horizontal="left" vertical="top" indent="1"/>
    </xf>
    <xf numFmtId="0" fontId="33" fillId="14" borderId="167">
      <alignment horizontal="left" vertical="top" indent="1"/>
    </xf>
    <xf numFmtId="0" fontId="33" fillId="14" borderId="167">
      <alignment horizontal="left" vertical="top" indent="1"/>
    </xf>
    <xf numFmtId="4" fontId="39" fillId="17" borderId="156">
      <alignment vertical="center"/>
    </xf>
    <xf numFmtId="4" fontId="161" fillId="14" borderId="156">
      <alignment vertical="center"/>
    </xf>
    <xf numFmtId="4" fontId="39" fillId="17" borderId="155">
      <alignment vertical="center"/>
    </xf>
    <xf numFmtId="4" fontId="39" fillId="17" borderId="166">
      <alignment vertical="center"/>
    </xf>
    <xf numFmtId="4" fontId="161" fillId="14" borderId="167">
      <alignment vertical="center"/>
    </xf>
    <xf numFmtId="4" fontId="161" fillId="14" borderId="156">
      <alignment vertical="center"/>
    </xf>
    <xf numFmtId="4" fontId="161" fillId="14" borderId="167">
      <alignment vertical="center"/>
    </xf>
    <xf numFmtId="4" fontId="39" fillId="17" borderId="156">
      <alignment vertical="center"/>
    </xf>
    <xf numFmtId="4" fontId="39" fillId="17" borderId="167">
      <alignment vertical="center"/>
    </xf>
    <xf numFmtId="4" fontId="39" fillId="17" borderId="156">
      <alignment vertical="center"/>
    </xf>
    <xf numFmtId="4" fontId="39" fillId="17" borderId="167">
      <alignment vertical="center"/>
    </xf>
    <xf numFmtId="4" fontId="39" fillId="17" borderId="167">
      <alignment vertical="center"/>
    </xf>
    <xf numFmtId="4" fontId="160" fillId="17" borderId="156">
      <alignment vertical="center"/>
    </xf>
    <xf numFmtId="4" fontId="162" fillId="14" borderId="156">
      <alignment vertical="center"/>
    </xf>
    <xf numFmtId="4" fontId="160" fillId="17" borderId="155">
      <alignment vertical="center"/>
    </xf>
    <xf numFmtId="4" fontId="160" fillId="17" borderId="166">
      <alignment vertical="center"/>
    </xf>
    <xf numFmtId="4" fontId="162" fillId="14" borderId="167">
      <alignment vertical="center"/>
    </xf>
    <xf numFmtId="4" fontId="162" fillId="14" borderId="156">
      <alignment vertical="center"/>
    </xf>
    <xf numFmtId="4" fontId="162" fillId="14" borderId="167">
      <alignment vertical="center"/>
    </xf>
    <xf numFmtId="4" fontId="160" fillId="17" borderId="156">
      <alignment vertical="center"/>
    </xf>
    <xf numFmtId="4" fontId="160" fillId="17" borderId="167">
      <alignment vertical="center"/>
    </xf>
    <xf numFmtId="4" fontId="160" fillId="17" borderId="156">
      <alignment vertical="center"/>
    </xf>
    <xf numFmtId="4" fontId="160" fillId="17" borderId="167">
      <alignment vertical="center"/>
    </xf>
    <xf numFmtId="4" fontId="160" fillId="17" borderId="167">
      <alignment vertical="center"/>
    </xf>
    <xf numFmtId="4" fontId="39" fillId="17" borderId="156">
      <alignment horizontal="left" vertical="center" indent="1"/>
    </xf>
    <xf numFmtId="4" fontId="157" fillId="70" borderId="158">
      <alignment horizontal="left" vertical="center" indent="1"/>
    </xf>
    <xf numFmtId="4" fontId="39" fillId="17" borderId="155">
      <alignment horizontal="left" vertical="center" indent="1"/>
    </xf>
    <xf numFmtId="4" fontId="39" fillId="17" borderId="166">
      <alignment horizontal="left" vertical="center" indent="1"/>
    </xf>
    <xf numFmtId="4" fontId="157" fillId="70" borderId="169">
      <alignment horizontal="left" vertical="center" indent="1"/>
    </xf>
    <xf numFmtId="4" fontId="157" fillId="70" borderId="158">
      <alignment horizontal="left" vertical="center" indent="1"/>
    </xf>
    <xf numFmtId="4" fontId="157" fillId="70" borderId="169">
      <alignment horizontal="left" vertical="center" indent="1"/>
    </xf>
    <xf numFmtId="4" fontId="39" fillId="17" borderId="156">
      <alignment horizontal="left" vertical="center" indent="1"/>
    </xf>
    <xf numFmtId="4" fontId="39" fillId="17" borderId="167">
      <alignment horizontal="left" vertical="center" indent="1"/>
    </xf>
    <xf numFmtId="4" fontId="39" fillId="17" borderId="156">
      <alignment horizontal="left" vertical="center" indent="1"/>
    </xf>
    <xf numFmtId="4" fontId="39" fillId="17" borderId="167">
      <alignment horizontal="left" vertical="center" indent="1"/>
    </xf>
    <xf numFmtId="4" fontId="39" fillId="17" borderId="167">
      <alignment horizontal="left" vertical="center" indent="1"/>
    </xf>
    <xf numFmtId="0" fontId="39" fillId="17" borderId="156">
      <alignment horizontal="left" vertical="top" indent="1"/>
    </xf>
    <xf numFmtId="4" fontId="39" fillId="17" borderId="155">
      <alignment horizontal="left" vertical="center" indent="1"/>
    </xf>
    <xf numFmtId="4" fontId="39" fillId="17" borderId="166">
      <alignment horizontal="left" vertical="center" indent="1"/>
    </xf>
    <xf numFmtId="0" fontId="39" fillId="17" borderId="156">
      <alignment horizontal="left" vertical="top" indent="1"/>
    </xf>
    <xf numFmtId="0" fontId="39" fillId="17" borderId="167">
      <alignment horizontal="left" vertical="top" indent="1"/>
    </xf>
    <xf numFmtId="0" fontId="39" fillId="17" borderId="156">
      <alignment horizontal="left" vertical="top" indent="1"/>
    </xf>
    <xf numFmtId="0" fontId="39" fillId="17" borderId="167">
      <alignment horizontal="left" vertical="top" indent="1"/>
    </xf>
    <xf numFmtId="0" fontId="39" fillId="17" borderId="167">
      <alignment horizontal="left" vertical="top" indent="1"/>
    </xf>
    <xf numFmtId="4" fontId="39" fillId="69" borderId="156">
      <alignment horizontal="right" vertical="center"/>
    </xf>
    <xf numFmtId="4" fontId="161" fillId="14" borderId="156">
      <alignment horizontal="right" vertical="center"/>
    </xf>
    <xf numFmtId="4" fontId="39" fillId="44" borderId="155">
      <alignment horizontal="right" vertical="center"/>
    </xf>
    <xf numFmtId="4" fontId="39" fillId="44" borderId="166">
      <alignment horizontal="right" vertical="center"/>
    </xf>
    <xf numFmtId="4" fontId="161" fillId="14" borderId="167">
      <alignment horizontal="right" vertical="center"/>
    </xf>
    <xf numFmtId="4" fontId="161" fillId="14" borderId="156">
      <alignment horizontal="right" vertical="center"/>
    </xf>
    <xf numFmtId="4" fontId="161" fillId="14" borderId="167">
      <alignment horizontal="right" vertical="center"/>
    </xf>
    <xf numFmtId="4" fontId="39" fillId="69" borderId="156">
      <alignment horizontal="right" vertical="center"/>
    </xf>
    <xf numFmtId="4" fontId="39" fillId="69" borderId="167">
      <alignment horizontal="right" vertical="center"/>
    </xf>
    <xf numFmtId="4" fontId="39" fillId="69" borderId="156">
      <alignment horizontal="right" vertical="center"/>
    </xf>
    <xf numFmtId="4" fontId="39" fillId="69" borderId="167">
      <alignment horizontal="right" vertical="center"/>
    </xf>
    <xf numFmtId="4" fontId="39" fillId="69" borderId="167">
      <alignment horizontal="right" vertical="center"/>
    </xf>
    <xf numFmtId="4" fontId="160" fillId="69" borderId="156">
      <alignment horizontal="right" vertical="center"/>
    </xf>
    <xf numFmtId="4" fontId="162" fillId="14" borderId="156">
      <alignment horizontal="right" vertical="center"/>
    </xf>
    <xf numFmtId="4" fontId="160" fillId="44" borderId="155">
      <alignment horizontal="right" vertical="center"/>
    </xf>
    <xf numFmtId="4" fontId="160" fillId="44" borderId="166">
      <alignment horizontal="right" vertical="center"/>
    </xf>
    <xf numFmtId="4" fontId="162" fillId="14" borderId="167">
      <alignment horizontal="right" vertical="center"/>
    </xf>
    <xf numFmtId="4" fontId="162" fillId="14" borderId="156">
      <alignment horizontal="right" vertical="center"/>
    </xf>
    <xf numFmtId="4" fontId="162" fillId="14" borderId="167">
      <alignment horizontal="right" vertical="center"/>
    </xf>
    <xf numFmtId="4" fontId="160" fillId="69" borderId="156">
      <alignment horizontal="right" vertical="center"/>
    </xf>
    <xf numFmtId="4" fontId="160" fillId="69" borderId="167">
      <alignment horizontal="right" vertical="center"/>
    </xf>
    <xf numFmtId="4" fontId="160" fillId="69" borderId="156">
      <alignment horizontal="right" vertical="center"/>
    </xf>
    <xf numFmtId="4" fontId="160" fillId="69" borderId="167">
      <alignment horizontal="right" vertical="center"/>
    </xf>
    <xf numFmtId="4" fontId="160" fillId="69" borderId="167">
      <alignment horizontal="right" vertical="center"/>
    </xf>
    <xf numFmtId="4" fontId="39" fillId="71" borderId="156">
      <alignment horizontal="left" vertical="center" indent="1"/>
    </xf>
    <xf numFmtId="4" fontId="157" fillId="70" borderId="15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4" fontId="157" fillId="70" borderId="167">
      <alignment horizontal="left" vertical="center" indent="1"/>
    </xf>
    <xf numFmtId="4" fontId="157" fillId="70" borderId="156">
      <alignment horizontal="left" vertical="center" indent="1"/>
    </xf>
    <xf numFmtId="0" fontId="33" fillId="53" borderId="155">
      <alignment horizontal="left" vertical="center" indent="1"/>
    </xf>
    <xf numFmtId="0" fontId="33" fillId="53" borderId="166">
      <alignment horizontal="left" vertical="center" indent="1"/>
    </xf>
    <xf numFmtId="4" fontId="157" fillId="70" borderId="167">
      <alignment horizontal="left" vertical="center" indent="1"/>
    </xf>
    <xf numFmtId="0" fontId="33" fillId="53" borderId="155">
      <alignment horizontal="left" vertical="center" indent="1"/>
    </xf>
    <xf numFmtId="0" fontId="33" fillId="53" borderId="166">
      <alignment horizontal="left" vertical="center" indent="1"/>
    </xf>
    <xf numFmtId="4" fontId="157" fillId="70" borderId="156">
      <alignment horizontal="left" vertical="center" indent="1"/>
    </xf>
    <xf numFmtId="4" fontId="157" fillId="70" borderId="167">
      <alignment horizontal="left" vertical="center" indent="1"/>
    </xf>
    <xf numFmtId="4" fontId="39" fillId="71" borderId="156">
      <alignment horizontal="left" vertical="center" indent="1"/>
    </xf>
    <xf numFmtId="4" fontId="39" fillId="71" borderId="167">
      <alignment horizontal="left" vertical="center" indent="1"/>
    </xf>
    <xf numFmtId="0" fontId="33" fillId="53" borderId="155">
      <alignment horizontal="left" vertical="center" indent="1"/>
    </xf>
    <xf numFmtId="0" fontId="33" fillId="53" borderId="166">
      <alignment horizontal="left" vertical="center" indent="1"/>
    </xf>
    <xf numFmtId="4" fontId="39" fillId="71" borderId="156">
      <alignment horizontal="left" vertical="center" indent="1"/>
    </xf>
    <xf numFmtId="4" fontId="39" fillId="71" borderId="167">
      <alignment horizontal="left" vertical="center" indent="1"/>
    </xf>
    <xf numFmtId="4" fontId="39" fillId="71" borderId="167">
      <alignment horizontal="left" vertical="center" indent="1"/>
    </xf>
    <xf numFmtId="0" fontId="39" fillId="52" borderId="156">
      <alignment horizontal="left" vertical="top" indent="1"/>
    </xf>
    <xf numFmtId="0" fontId="33" fillId="53" borderId="155">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3" fillId="53" borderId="155">
      <alignment horizontal="left" vertical="center" indent="1"/>
    </xf>
    <xf numFmtId="0" fontId="33" fillId="53" borderId="166">
      <alignment horizontal="left" vertical="center" indent="1"/>
    </xf>
    <xf numFmtId="0" fontId="39" fillId="52" borderId="156">
      <alignment horizontal="left" vertical="top" indent="1"/>
    </xf>
    <xf numFmtId="0" fontId="39" fillId="52" borderId="167">
      <alignment horizontal="left" vertical="top" indent="1"/>
    </xf>
    <xf numFmtId="0" fontId="33" fillId="53" borderId="155">
      <alignment horizontal="left" vertical="center" indent="1"/>
    </xf>
    <xf numFmtId="0" fontId="33" fillId="53" borderId="166">
      <alignment horizontal="left" vertical="center" indent="1"/>
    </xf>
    <xf numFmtId="0" fontId="39" fillId="52" borderId="156">
      <alignment horizontal="left" vertical="top" indent="1"/>
    </xf>
    <xf numFmtId="0" fontId="39" fillId="52" borderId="167">
      <alignment horizontal="left" vertical="top" indent="1"/>
    </xf>
    <xf numFmtId="0" fontId="39" fillId="52" borderId="167">
      <alignment horizontal="left" vertical="top" indent="1"/>
    </xf>
    <xf numFmtId="0" fontId="147" fillId="41" borderId="203"/>
    <xf numFmtId="4" fontId="163" fillId="52" borderId="158">
      <alignment horizontal="left" vertical="center" indent="1"/>
    </xf>
    <xf numFmtId="0" fontId="147" fillId="41" borderId="214"/>
    <xf numFmtId="4" fontId="163" fillId="52" borderId="169">
      <alignment horizontal="left" vertical="center" indent="1"/>
    </xf>
    <xf numFmtId="4" fontId="163" fillId="52" borderId="158">
      <alignment horizontal="left" vertical="center" indent="1"/>
    </xf>
    <xf numFmtId="4" fontId="163" fillId="52" borderId="169">
      <alignment horizontal="left" vertical="center" indent="1"/>
    </xf>
    <xf numFmtId="4" fontId="165" fillId="69" borderId="156">
      <alignment horizontal="right" vertical="center"/>
    </xf>
    <xf numFmtId="4" fontId="166" fillId="14" borderId="156">
      <alignment horizontal="right" vertical="center"/>
    </xf>
    <xf numFmtId="4" fontId="165" fillId="44" borderId="155">
      <alignment horizontal="right" vertical="center"/>
    </xf>
    <xf numFmtId="4" fontId="165" fillId="44" borderId="166">
      <alignment horizontal="right" vertical="center"/>
    </xf>
    <xf numFmtId="4" fontId="166" fillId="14" borderId="167">
      <alignment horizontal="right" vertical="center"/>
    </xf>
    <xf numFmtId="4" fontId="166" fillId="14" borderId="156">
      <alignment horizontal="right" vertical="center"/>
    </xf>
    <xf numFmtId="4" fontId="166" fillId="14" borderId="167">
      <alignment horizontal="right" vertical="center"/>
    </xf>
    <xf numFmtId="4" fontId="165" fillId="69" borderId="156">
      <alignment horizontal="right" vertical="center"/>
    </xf>
    <xf numFmtId="4" fontId="165" fillId="69" borderId="167">
      <alignment horizontal="right" vertical="center"/>
    </xf>
    <xf numFmtId="4" fontId="165" fillId="69" borderId="156">
      <alignment horizontal="right" vertical="center"/>
    </xf>
    <xf numFmtId="4" fontId="165" fillId="69" borderId="167">
      <alignment horizontal="right" vertical="center"/>
    </xf>
    <xf numFmtId="4" fontId="165" fillId="69" borderId="167">
      <alignment horizontal="right" vertical="center"/>
    </xf>
    <xf numFmtId="4" fontId="156" fillId="18" borderId="204">
      <alignment vertical="center"/>
    </xf>
    <xf numFmtId="4" fontId="157" fillId="51" borderId="204">
      <alignment vertical="center"/>
    </xf>
    <xf numFmtId="4" fontId="39" fillId="51" borderId="203">
      <alignment vertical="center"/>
    </xf>
    <xf numFmtId="4" fontId="39" fillId="51" borderId="214">
      <alignment vertical="center"/>
    </xf>
    <xf numFmtId="4" fontId="157" fillId="51" borderId="215">
      <alignment vertical="center"/>
    </xf>
    <xf numFmtId="4" fontId="157" fillId="51" borderId="204">
      <alignment vertical="center"/>
    </xf>
    <xf numFmtId="4" fontId="157" fillId="51" borderId="215">
      <alignment vertical="center"/>
    </xf>
    <xf numFmtId="4" fontId="156" fillId="18" borderId="204">
      <alignment vertical="center"/>
    </xf>
    <xf numFmtId="4" fontId="156" fillId="18" borderId="215">
      <alignment vertical="center"/>
    </xf>
    <xf numFmtId="4" fontId="156" fillId="18" borderId="204">
      <alignment vertical="center"/>
    </xf>
    <xf numFmtId="4" fontId="156" fillId="18" borderId="215">
      <alignment vertical="center"/>
    </xf>
    <xf numFmtId="4" fontId="156" fillId="18" borderId="215">
      <alignment vertical="center"/>
    </xf>
    <xf numFmtId="4" fontId="158" fillId="51" borderId="204">
      <alignment vertical="center"/>
    </xf>
    <xf numFmtId="4" fontId="159" fillId="51" borderId="204">
      <alignment vertical="center"/>
    </xf>
    <xf numFmtId="4" fontId="160" fillId="51" borderId="203">
      <alignment vertical="center"/>
    </xf>
    <xf numFmtId="4" fontId="160" fillId="51" borderId="214">
      <alignment vertical="center"/>
    </xf>
    <xf numFmtId="4" fontId="159" fillId="51" borderId="215">
      <alignment vertical="center"/>
    </xf>
    <xf numFmtId="4" fontId="159" fillId="51" borderId="204">
      <alignment vertical="center"/>
    </xf>
    <xf numFmtId="4" fontId="159" fillId="51" borderId="215">
      <alignment vertical="center"/>
    </xf>
    <xf numFmtId="4" fontId="158" fillId="51" borderId="204">
      <alignment vertical="center"/>
    </xf>
    <xf numFmtId="4" fontId="158" fillId="51" borderId="215">
      <alignment vertical="center"/>
    </xf>
    <xf numFmtId="4" fontId="158" fillId="51" borderId="204">
      <alignment vertical="center"/>
    </xf>
    <xf numFmtId="4" fontId="158" fillId="51" borderId="215">
      <alignment vertical="center"/>
    </xf>
    <xf numFmtId="4" fontId="158" fillId="51" borderId="215">
      <alignment vertical="center"/>
    </xf>
    <xf numFmtId="4" fontId="156" fillId="51" borderId="204">
      <alignment horizontal="left" vertical="center" indent="1"/>
    </xf>
    <xf numFmtId="4" fontId="161" fillId="51" borderId="204">
      <alignment horizontal="left" vertical="center" indent="1"/>
    </xf>
    <xf numFmtId="4" fontId="39" fillId="51" borderId="203">
      <alignment horizontal="left" vertical="center" indent="1"/>
    </xf>
    <xf numFmtId="4" fontId="39" fillId="51" borderId="214">
      <alignment horizontal="left" vertical="center" indent="1"/>
    </xf>
    <xf numFmtId="4" fontId="161" fillId="51" borderId="215">
      <alignment horizontal="left" vertical="center" indent="1"/>
    </xf>
    <xf numFmtId="4" fontId="161" fillId="51" borderId="204">
      <alignment horizontal="left" vertical="center" indent="1"/>
    </xf>
    <xf numFmtId="4" fontId="161" fillId="51" borderId="215">
      <alignment horizontal="left" vertical="center" indent="1"/>
    </xf>
    <xf numFmtId="4" fontId="156" fillId="51" borderId="204">
      <alignment horizontal="left" vertical="center" indent="1"/>
    </xf>
    <xf numFmtId="4" fontId="156" fillId="51" borderId="215">
      <alignment horizontal="left" vertical="center" indent="1"/>
    </xf>
    <xf numFmtId="4" fontId="156" fillId="51" borderId="204">
      <alignment horizontal="left" vertical="center" indent="1"/>
    </xf>
    <xf numFmtId="4" fontId="156" fillId="51" borderId="215">
      <alignment horizontal="left" vertical="center" indent="1"/>
    </xf>
    <xf numFmtId="4" fontId="39" fillId="51" borderId="214">
      <alignment horizontal="left" vertical="center" indent="1"/>
    </xf>
    <xf numFmtId="0" fontId="156" fillId="51" borderId="204">
      <alignment horizontal="left" vertical="top" indent="1"/>
    </xf>
    <xf numFmtId="0" fontId="156" fillId="51" borderId="215">
      <alignment horizontal="left" vertical="top" indent="1"/>
    </xf>
    <xf numFmtId="0" fontId="156" fillId="51" borderId="204">
      <alignment horizontal="left" vertical="top" indent="1"/>
    </xf>
    <xf numFmtId="0" fontId="156" fillId="51" borderId="215">
      <alignment horizontal="left" vertical="top" indent="1"/>
    </xf>
    <xf numFmtId="0" fontId="156" fillId="51" borderId="215">
      <alignment horizontal="left" vertical="top" indent="1"/>
    </xf>
    <xf numFmtId="0" fontId="186" fillId="59" borderId="160">
      <alignment vertical="center"/>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299" fontId="193" fillId="0" borderId="149">
      <alignment vertical="center"/>
    </xf>
    <xf numFmtId="299" fontId="193" fillId="0" borderId="161">
      <alignment vertical="center"/>
    </xf>
    <xf numFmtId="0" fontId="33" fillId="53" borderId="203">
      <alignment horizontal="left" vertical="center" indent="1"/>
    </xf>
    <xf numFmtId="0" fontId="33" fillId="53" borderId="214">
      <alignment horizontal="left" vertical="center" indent="1"/>
    </xf>
    <xf numFmtId="4" fontId="39" fillId="22" borderId="204">
      <alignment horizontal="right" vertical="center"/>
    </xf>
    <xf numFmtId="4" fontId="39" fillId="55" borderId="203">
      <alignment horizontal="right" vertical="center"/>
    </xf>
    <xf numFmtId="4" fontId="161" fillId="54" borderId="204">
      <alignment horizontal="right" vertical="center"/>
    </xf>
    <xf numFmtId="4" fontId="39" fillId="55" borderId="214">
      <alignment horizontal="right" vertical="center"/>
    </xf>
    <xf numFmtId="4" fontId="161" fillId="54" borderId="215">
      <alignment horizontal="right" vertical="center"/>
    </xf>
    <xf numFmtId="0" fontId="33" fillId="0" borderId="150"/>
    <xf numFmtId="0" fontId="33" fillId="0" borderId="150"/>
    <xf numFmtId="0" fontId="33" fillId="0" borderId="170"/>
    <xf numFmtId="0" fontId="33" fillId="0" borderId="150"/>
    <xf numFmtId="0" fontId="33" fillId="0" borderId="170"/>
    <xf numFmtId="0" fontId="33" fillId="0" borderId="170"/>
    <xf numFmtId="4" fontId="161" fillId="54" borderId="204">
      <alignment horizontal="right" vertical="center"/>
    </xf>
    <xf numFmtId="4" fontId="161" fillId="54" borderId="215">
      <alignment horizontal="right" vertical="center"/>
    </xf>
    <xf numFmtId="4" fontId="39" fillId="22" borderId="204">
      <alignment horizontal="right" vertical="center"/>
    </xf>
    <xf numFmtId="4" fontId="39" fillId="22" borderId="215">
      <alignment horizontal="right" vertical="center"/>
    </xf>
    <xf numFmtId="4" fontId="39" fillId="22" borderId="204">
      <alignment horizontal="right" vertical="center"/>
    </xf>
    <xf numFmtId="4" fontId="39" fillId="22" borderId="215">
      <alignment horizontal="right" vertical="center"/>
    </xf>
    <xf numFmtId="4" fontId="39" fillId="22" borderId="215">
      <alignment horizontal="right" vertical="center"/>
    </xf>
    <xf numFmtId="4" fontId="39" fillId="28" borderId="204">
      <alignment horizontal="right" vertical="center"/>
    </xf>
    <xf numFmtId="4" fontId="161" fillId="55" borderId="204">
      <alignment horizontal="right" vertical="center"/>
    </xf>
    <xf numFmtId="4" fontId="39" fillId="56" borderId="203">
      <alignment horizontal="right" vertical="center"/>
    </xf>
    <xf numFmtId="4" fontId="39" fillId="56" borderId="214">
      <alignment horizontal="right" vertical="center"/>
    </xf>
    <xf numFmtId="4" fontId="161" fillId="55" borderId="215">
      <alignment horizontal="right" vertical="center"/>
    </xf>
    <xf numFmtId="4" fontId="161" fillId="55" borderId="204">
      <alignment horizontal="right" vertical="center"/>
    </xf>
    <xf numFmtId="4" fontId="161" fillId="55" borderId="215">
      <alignment horizontal="right" vertical="center"/>
    </xf>
    <xf numFmtId="4" fontId="39" fillId="28" borderId="204">
      <alignment horizontal="right" vertical="center"/>
    </xf>
    <xf numFmtId="4" fontId="39" fillId="28" borderId="215">
      <alignment horizontal="right" vertical="center"/>
    </xf>
    <xf numFmtId="4" fontId="39" fillId="28" borderId="204">
      <alignment horizontal="right" vertical="center"/>
    </xf>
    <xf numFmtId="4" fontId="39" fillId="28" borderId="215">
      <alignment horizontal="right" vertical="center"/>
    </xf>
    <xf numFmtId="4" fontId="156" fillId="51" borderId="215">
      <alignment horizontal="left" vertical="center" indent="1"/>
    </xf>
    <xf numFmtId="0" fontId="156" fillId="51" borderId="204">
      <alignment horizontal="left" vertical="top" indent="1"/>
    </xf>
    <xf numFmtId="4" fontId="39" fillId="51" borderId="203">
      <alignment horizontal="left" vertical="center" indent="1"/>
    </xf>
    <xf numFmtId="4" fontId="39" fillId="28" borderId="215">
      <alignment horizontal="right" vertical="center"/>
    </xf>
    <xf numFmtId="4" fontId="39" fillId="36" borderId="204">
      <alignment horizontal="right" vertical="center"/>
    </xf>
    <xf numFmtId="4" fontId="161" fillId="56" borderId="204">
      <alignment horizontal="right" vertical="center"/>
    </xf>
    <xf numFmtId="4" fontId="39" fillId="54" borderId="203">
      <alignment horizontal="right" vertical="center"/>
    </xf>
    <xf numFmtId="4" fontId="39" fillId="54" borderId="214">
      <alignment horizontal="right" vertical="center"/>
    </xf>
    <xf numFmtId="4" fontId="161" fillId="56" borderId="215">
      <alignment horizontal="right" vertical="center"/>
    </xf>
    <xf numFmtId="4" fontId="161" fillId="56" borderId="204">
      <alignment horizontal="right" vertical="center"/>
    </xf>
    <xf numFmtId="0" fontId="200" fillId="41" borderId="153">
      <alignment vertical="center"/>
    </xf>
    <xf numFmtId="0" fontId="200" fillId="41" borderId="162">
      <alignment vertical="center"/>
    </xf>
    <xf numFmtId="4" fontId="161" fillId="56" borderId="215">
      <alignment horizontal="right" vertical="center"/>
    </xf>
    <xf numFmtId="4" fontId="39" fillId="36" borderId="204">
      <alignment horizontal="right" vertical="center"/>
    </xf>
    <xf numFmtId="335" fontId="33" fillId="0" borderId="160">
      <alignment horizontal="right" vertical="center" shrinkToFit="1"/>
    </xf>
    <xf numFmtId="335" fontId="33" fillId="0" borderId="160">
      <alignment horizontal="right" vertical="center" shrinkToFit="1"/>
    </xf>
    <xf numFmtId="4" fontId="39" fillId="36" borderId="215">
      <alignment horizontal="right" vertical="center"/>
    </xf>
    <xf numFmtId="4" fontId="39" fillId="36" borderId="204">
      <alignment horizontal="right" vertical="center"/>
    </xf>
    <xf numFmtId="4" fontId="39" fillId="36" borderId="215">
      <alignment horizontal="right" vertical="center"/>
    </xf>
    <xf numFmtId="4" fontId="39" fillId="36" borderId="215">
      <alignment horizontal="right" vertical="center"/>
    </xf>
    <xf numFmtId="0" fontId="33" fillId="50" borderId="152">
      <alignment vertical="center"/>
    </xf>
    <xf numFmtId="0" fontId="33" fillId="50" borderId="152">
      <alignment vertical="center"/>
    </xf>
    <xf numFmtId="0" fontId="33" fillId="50" borderId="165">
      <alignment vertical="center"/>
    </xf>
    <xf numFmtId="0" fontId="33" fillId="50" borderId="165">
      <alignment vertical="center"/>
    </xf>
    <xf numFmtId="4" fontId="39" fillId="30" borderId="204">
      <alignment horizontal="right" vertical="center"/>
    </xf>
    <xf numFmtId="4" fontId="161" fillId="20" borderId="204">
      <alignment horizontal="right" vertical="center"/>
    </xf>
    <xf numFmtId="4" fontId="39" fillId="57" borderId="203">
      <alignment horizontal="right" vertical="center"/>
    </xf>
    <xf numFmtId="4" fontId="39" fillId="30" borderId="204">
      <alignment horizontal="right" vertical="center"/>
    </xf>
    <xf numFmtId="4" fontId="39" fillId="30" borderId="215">
      <alignment horizontal="right" vertical="center"/>
    </xf>
    <xf numFmtId="4" fontId="39" fillId="30" borderId="215">
      <alignment horizontal="right" vertical="center"/>
    </xf>
    <xf numFmtId="4" fontId="39" fillId="34" borderId="204">
      <alignment horizontal="right" vertical="center"/>
    </xf>
    <xf numFmtId="0" fontId="209" fillId="0" borderId="159">
      <alignment vertical="center"/>
    </xf>
    <xf numFmtId="0" fontId="209" fillId="0" borderId="171">
      <alignment vertical="center"/>
    </xf>
    <xf numFmtId="0" fontId="210" fillId="26" borderId="153">
      <alignment vertical="center"/>
    </xf>
    <xf numFmtId="0" fontId="210" fillId="26" borderId="162">
      <alignment vertical="center"/>
    </xf>
    <xf numFmtId="4" fontId="161" fillId="57" borderId="204">
      <alignment horizontal="right" vertical="center"/>
    </xf>
    <xf numFmtId="4" fontId="39" fillId="58" borderId="203">
      <alignment horizontal="right" vertical="center"/>
    </xf>
    <xf numFmtId="4" fontId="39" fillId="57" borderId="214">
      <alignment horizontal="right" vertical="center"/>
    </xf>
    <xf numFmtId="4" fontId="161" fillId="20" borderId="215">
      <alignment horizontal="right" vertical="center"/>
    </xf>
    <xf numFmtId="4" fontId="161" fillId="20" borderId="204">
      <alignment horizontal="right" vertical="center"/>
    </xf>
    <xf numFmtId="4" fontId="161" fillId="20" borderId="215">
      <alignment horizontal="right" vertical="center"/>
    </xf>
    <xf numFmtId="4" fontId="39" fillId="30" borderId="204">
      <alignment horizontal="right" vertical="center"/>
    </xf>
    <xf numFmtId="0" fontId="216" fillId="41" borderId="155">
      <alignment vertical="center"/>
    </xf>
    <xf numFmtId="0" fontId="216" fillId="41" borderId="166">
      <alignment vertical="center"/>
    </xf>
    <xf numFmtId="4" fontId="39" fillId="30" borderId="215">
      <alignment horizontal="right" vertical="center"/>
    </xf>
    <xf numFmtId="0" fontId="31" fillId="0" borderId="0"/>
    <xf numFmtId="4" fontId="39" fillId="71" borderId="180">
      <alignment horizontal="right" vertical="center"/>
    </xf>
    <xf numFmtId="4" fontId="161" fillId="70" borderId="180">
      <alignment horizontal="right" vertical="center"/>
    </xf>
    <xf numFmtId="0" fontId="33" fillId="53" borderId="179">
      <alignment horizontal="left" vertical="center" indent="1"/>
    </xf>
    <xf numFmtId="0" fontId="33" fillId="53" borderId="190">
      <alignment horizontal="left" vertical="center" indent="1"/>
    </xf>
    <xf numFmtId="4" fontId="161" fillId="70" borderId="191">
      <alignment horizontal="right" vertical="center"/>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4" fontId="161" fillId="70" borderId="180">
      <alignment horizontal="right" vertical="center"/>
    </xf>
    <xf numFmtId="4" fontId="161" fillId="70" borderId="191">
      <alignment horizontal="right" vertical="center"/>
    </xf>
    <xf numFmtId="4" fontId="39" fillId="71" borderId="180">
      <alignment horizontal="right" vertical="center"/>
    </xf>
    <xf numFmtId="4" fontId="39" fillId="71" borderId="191">
      <alignment horizontal="right" vertical="center"/>
    </xf>
    <xf numFmtId="0" fontId="33" fillId="53" borderId="179">
      <alignment horizontal="left" vertical="center" indent="1"/>
    </xf>
    <xf numFmtId="0" fontId="33" fillId="53" borderId="190">
      <alignment horizontal="left" vertical="center" indent="1"/>
    </xf>
    <xf numFmtId="4" fontId="39" fillId="71" borderId="180">
      <alignment horizontal="right" vertical="center"/>
    </xf>
    <xf numFmtId="4" fontId="39" fillId="71" borderId="191">
      <alignment horizontal="right" vertical="center"/>
    </xf>
    <xf numFmtId="4" fontId="39" fillId="71" borderId="191">
      <alignment horizontal="right" vertical="center"/>
    </xf>
    <xf numFmtId="4" fontId="39" fillId="44" borderId="179">
      <alignment horizontal="left" vertical="center" indent="1"/>
    </xf>
    <xf numFmtId="4" fontId="39" fillId="44" borderId="190">
      <alignment horizontal="left" vertical="center" indent="1"/>
    </xf>
    <xf numFmtId="4" fontId="39" fillId="72" borderId="179">
      <alignment horizontal="left" vertical="center" indent="1"/>
    </xf>
    <xf numFmtId="4" fontId="39" fillId="72" borderId="190">
      <alignment horizontal="left" vertical="center" indent="1"/>
    </xf>
    <xf numFmtId="0" fontId="33" fillId="15" borderId="180">
      <alignment horizontal="left" vertical="center" indent="1"/>
    </xf>
    <xf numFmtId="0" fontId="33" fillId="72" borderId="179">
      <alignment horizontal="left" vertical="center" indent="1"/>
    </xf>
    <xf numFmtId="0" fontId="33" fillId="72" borderId="179">
      <alignment horizontal="left" vertical="center" indent="1"/>
    </xf>
    <xf numFmtId="0" fontId="33" fillId="72" borderId="190">
      <alignment horizontal="left" vertical="center" indent="1"/>
    </xf>
    <xf numFmtId="0" fontId="33" fillId="72" borderId="190">
      <alignment horizontal="left" vertical="center" indent="1"/>
    </xf>
    <xf numFmtId="0" fontId="33" fillId="72" borderId="179">
      <alignment horizontal="left" vertical="center" indent="1"/>
    </xf>
    <xf numFmtId="0" fontId="33" fillId="72" borderId="190">
      <alignment horizontal="left" vertical="center" indent="1"/>
    </xf>
    <xf numFmtId="0" fontId="33" fillId="72" borderId="179">
      <alignment horizontal="left" vertical="center" indent="1"/>
    </xf>
    <xf numFmtId="0" fontId="33" fillId="72" borderId="190">
      <alignment horizontal="left" vertical="center" indent="1"/>
    </xf>
    <xf numFmtId="0" fontId="33" fillId="15" borderId="180">
      <alignment horizontal="left" vertical="center" indent="1"/>
    </xf>
    <xf numFmtId="0" fontId="33" fillId="15" borderId="191">
      <alignment horizontal="left" vertical="center" indent="1"/>
    </xf>
    <xf numFmtId="0" fontId="33" fillId="72" borderId="179">
      <alignment horizontal="left" vertical="center" indent="1"/>
    </xf>
    <xf numFmtId="0" fontId="33" fillId="72" borderId="190">
      <alignment horizontal="left" vertical="center" indent="1"/>
    </xf>
    <xf numFmtId="0" fontId="33" fillId="15" borderId="180">
      <alignment horizontal="left" vertical="center" indent="1"/>
    </xf>
    <xf numFmtId="0" fontId="33" fillId="15" borderId="191">
      <alignment horizontal="left" vertical="center" indent="1"/>
    </xf>
    <xf numFmtId="0" fontId="33" fillId="15" borderId="191">
      <alignment horizontal="left" vertical="center" indent="1"/>
    </xf>
    <xf numFmtId="0" fontId="33" fillId="15" borderId="180">
      <alignment horizontal="left" vertical="top" indent="1"/>
    </xf>
    <xf numFmtId="0" fontId="33" fillId="72" borderId="179">
      <alignment horizontal="left" vertical="center" indent="1"/>
    </xf>
    <xf numFmtId="0" fontId="33" fillId="72" borderId="179">
      <alignment horizontal="left" vertical="center" indent="1"/>
    </xf>
    <xf numFmtId="0" fontId="33" fillId="72" borderId="190">
      <alignment horizontal="left" vertical="center" indent="1"/>
    </xf>
    <xf numFmtId="0" fontId="33" fillId="72" borderId="190">
      <alignment horizontal="left" vertical="center" indent="1"/>
    </xf>
    <xf numFmtId="0" fontId="33" fillId="72" borderId="179">
      <alignment horizontal="left" vertical="center" indent="1"/>
    </xf>
    <xf numFmtId="0" fontId="33" fillId="72" borderId="190">
      <alignment horizontal="left" vertical="center" indent="1"/>
    </xf>
    <xf numFmtId="0" fontId="33" fillId="72" borderId="179">
      <alignment horizontal="left" vertical="center" indent="1"/>
    </xf>
    <xf numFmtId="0" fontId="33" fillId="72" borderId="190">
      <alignment horizontal="left" vertical="center" indent="1"/>
    </xf>
    <xf numFmtId="0" fontId="33" fillId="15" borderId="180">
      <alignment horizontal="left" vertical="top" indent="1"/>
    </xf>
    <xf numFmtId="0" fontId="33" fillId="15" borderId="191">
      <alignment horizontal="left" vertical="top" indent="1"/>
    </xf>
    <xf numFmtId="0" fontId="33" fillId="72" borderId="179">
      <alignment horizontal="left" vertical="center" indent="1"/>
    </xf>
    <xf numFmtId="0" fontId="33" fillId="72" borderId="190">
      <alignment horizontal="left" vertical="center" indent="1"/>
    </xf>
    <xf numFmtId="0" fontId="33" fillId="15" borderId="180">
      <alignment horizontal="left" vertical="top" indent="1"/>
    </xf>
    <xf numFmtId="0" fontId="33" fillId="15" borderId="191">
      <alignment horizontal="left" vertical="top" indent="1"/>
    </xf>
    <xf numFmtId="0" fontId="33" fillId="15" borderId="191">
      <alignment horizontal="left" vertical="top" indent="1"/>
    </xf>
    <xf numFmtId="0" fontId="33" fillId="52" borderId="180">
      <alignment horizontal="left" vertical="center" indent="1"/>
    </xf>
    <xf numFmtId="0" fontId="33" fillId="73" borderId="179">
      <alignment horizontal="left" vertical="center" indent="1"/>
    </xf>
    <xf numFmtId="0" fontId="33" fillId="73" borderId="179">
      <alignment horizontal="left" vertical="center" indent="1"/>
    </xf>
    <xf numFmtId="0" fontId="33" fillId="73" borderId="190">
      <alignment horizontal="left" vertical="center" indent="1"/>
    </xf>
    <xf numFmtId="0" fontId="33" fillId="73" borderId="190">
      <alignment horizontal="left" vertical="center" indent="1"/>
    </xf>
    <xf numFmtId="0" fontId="33" fillId="73" borderId="179">
      <alignment horizontal="left" vertical="center" indent="1"/>
    </xf>
    <xf numFmtId="0" fontId="33" fillId="73" borderId="190">
      <alignment horizontal="left" vertical="center" indent="1"/>
    </xf>
    <xf numFmtId="0" fontId="33" fillId="73" borderId="179">
      <alignment horizontal="left" vertical="center" indent="1"/>
    </xf>
    <xf numFmtId="0" fontId="33" fillId="73" borderId="190">
      <alignment horizontal="left" vertical="center" indent="1"/>
    </xf>
    <xf numFmtId="0" fontId="33" fillId="52" borderId="180">
      <alignment horizontal="left" vertical="center" indent="1"/>
    </xf>
    <xf numFmtId="0" fontId="33" fillId="52" borderId="191">
      <alignment horizontal="left" vertical="center" indent="1"/>
    </xf>
    <xf numFmtId="0" fontId="33" fillId="73" borderId="179">
      <alignment horizontal="left" vertical="center" indent="1"/>
    </xf>
    <xf numFmtId="0" fontId="33" fillId="73" borderId="190">
      <alignment horizontal="left" vertical="center" indent="1"/>
    </xf>
    <xf numFmtId="0" fontId="33" fillId="52" borderId="180">
      <alignment horizontal="left" vertical="center" indent="1"/>
    </xf>
    <xf numFmtId="0" fontId="33" fillId="52" borderId="191">
      <alignment horizontal="left" vertical="center" indent="1"/>
    </xf>
    <xf numFmtId="0" fontId="33" fillId="52" borderId="191">
      <alignment horizontal="left" vertical="center" indent="1"/>
    </xf>
    <xf numFmtId="0" fontId="33" fillId="52" borderId="180">
      <alignment horizontal="left" vertical="top" indent="1"/>
    </xf>
    <xf numFmtId="0" fontId="33" fillId="73" borderId="179">
      <alignment horizontal="left" vertical="center" indent="1"/>
    </xf>
    <xf numFmtId="0" fontId="33" fillId="73" borderId="179">
      <alignment horizontal="left" vertical="center" indent="1"/>
    </xf>
    <xf numFmtId="0" fontId="33" fillId="73" borderId="190">
      <alignment horizontal="left" vertical="center" indent="1"/>
    </xf>
    <xf numFmtId="0" fontId="33" fillId="73" borderId="190">
      <alignment horizontal="left" vertical="center" indent="1"/>
    </xf>
    <xf numFmtId="0" fontId="33" fillId="73" borderId="179">
      <alignment horizontal="left" vertical="center" indent="1"/>
    </xf>
    <xf numFmtId="0" fontId="33" fillId="73" borderId="190">
      <alignment horizontal="left" vertical="center" indent="1"/>
    </xf>
    <xf numFmtId="0" fontId="33" fillId="73" borderId="179">
      <alignment horizontal="left" vertical="center" indent="1"/>
    </xf>
    <xf numFmtId="0" fontId="33" fillId="73" borderId="190">
      <alignment horizontal="left" vertical="center" indent="1"/>
    </xf>
    <xf numFmtId="0" fontId="33" fillId="52" borderId="180">
      <alignment horizontal="left" vertical="top" indent="1"/>
    </xf>
    <xf numFmtId="0" fontId="33" fillId="52" borderId="191">
      <alignment horizontal="left" vertical="top" indent="1"/>
    </xf>
    <xf numFmtId="0" fontId="33" fillId="73" borderId="179">
      <alignment horizontal="left" vertical="center" indent="1"/>
    </xf>
    <xf numFmtId="0" fontId="33" fillId="73" borderId="190">
      <alignment horizontal="left" vertical="center" indent="1"/>
    </xf>
    <xf numFmtId="0" fontId="33" fillId="52" borderId="180">
      <alignment horizontal="left" vertical="top" indent="1"/>
    </xf>
    <xf numFmtId="0" fontId="33" fillId="52" borderId="191">
      <alignment horizontal="left" vertical="top" indent="1"/>
    </xf>
    <xf numFmtId="0" fontId="33" fillId="52" borderId="191">
      <alignment horizontal="left" vertical="top" indent="1"/>
    </xf>
    <xf numFmtId="0" fontId="33" fillId="70" borderId="180">
      <alignment horizontal="left" vertical="center" indent="1"/>
    </xf>
    <xf numFmtId="0" fontId="33" fillId="13" borderId="179">
      <alignment horizontal="left" vertical="center" indent="1"/>
    </xf>
    <xf numFmtId="0" fontId="33" fillId="13" borderId="179">
      <alignment horizontal="left" vertical="center" indent="1"/>
    </xf>
    <xf numFmtId="0" fontId="33" fillId="13" borderId="190">
      <alignment horizontal="left" vertical="center" indent="1"/>
    </xf>
    <xf numFmtId="0" fontId="33" fillId="13" borderId="190">
      <alignment horizontal="left" vertical="center" indent="1"/>
    </xf>
    <xf numFmtId="0" fontId="33" fillId="13" borderId="179">
      <alignment horizontal="left" vertical="center" indent="1"/>
    </xf>
    <xf numFmtId="0" fontId="33" fillId="13" borderId="190">
      <alignment horizontal="left" vertical="center" indent="1"/>
    </xf>
    <xf numFmtId="0" fontId="33" fillId="13" borderId="179">
      <alignment horizontal="left" vertical="center" indent="1"/>
    </xf>
    <xf numFmtId="0" fontId="33" fillId="13" borderId="190">
      <alignment horizontal="left" vertical="center" indent="1"/>
    </xf>
    <xf numFmtId="0" fontId="33" fillId="70" borderId="180">
      <alignment horizontal="left" vertical="center" indent="1"/>
    </xf>
    <xf numFmtId="0" fontId="33" fillId="70" borderId="191">
      <alignment horizontal="left" vertical="center" indent="1"/>
    </xf>
    <xf numFmtId="0" fontId="33" fillId="13" borderId="179">
      <alignment horizontal="left" vertical="center" indent="1"/>
    </xf>
    <xf numFmtId="0" fontId="33" fillId="13" borderId="190">
      <alignment horizontal="left" vertical="center" indent="1"/>
    </xf>
    <xf numFmtId="0" fontId="33" fillId="70" borderId="180">
      <alignment horizontal="left" vertical="center" indent="1"/>
    </xf>
    <xf numFmtId="0" fontId="33" fillId="70" borderId="191">
      <alignment horizontal="left" vertical="center" indent="1"/>
    </xf>
    <xf numFmtId="0" fontId="33" fillId="70" borderId="191">
      <alignment horizontal="left" vertical="center" indent="1"/>
    </xf>
    <xf numFmtId="0" fontId="33" fillId="70" borderId="180">
      <alignment horizontal="left" vertical="top" indent="1"/>
    </xf>
    <xf numFmtId="0" fontId="33" fillId="13" borderId="179">
      <alignment horizontal="left" vertical="center" indent="1"/>
    </xf>
    <xf numFmtId="0" fontId="33" fillId="13" borderId="179">
      <alignment horizontal="left" vertical="center" indent="1"/>
    </xf>
    <xf numFmtId="0" fontId="33" fillId="13" borderId="190">
      <alignment horizontal="left" vertical="center" indent="1"/>
    </xf>
    <xf numFmtId="0" fontId="33" fillId="13" borderId="190">
      <alignment horizontal="left" vertical="center" indent="1"/>
    </xf>
    <xf numFmtId="0" fontId="33" fillId="13" borderId="179">
      <alignment horizontal="left" vertical="center" indent="1"/>
    </xf>
    <xf numFmtId="0" fontId="33" fillId="13" borderId="190">
      <alignment horizontal="left" vertical="center" indent="1"/>
    </xf>
    <xf numFmtId="0" fontId="33" fillId="13" borderId="179">
      <alignment horizontal="left" vertical="center" indent="1"/>
    </xf>
    <xf numFmtId="0" fontId="33" fillId="13" borderId="190">
      <alignment horizontal="left" vertical="center" indent="1"/>
    </xf>
    <xf numFmtId="0" fontId="33" fillId="70" borderId="180">
      <alignment horizontal="left" vertical="top" indent="1"/>
    </xf>
    <xf numFmtId="0" fontId="33" fillId="70" borderId="191">
      <alignment horizontal="left" vertical="top" indent="1"/>
    </xf>
    <xf numFmtId="0" fontId="33" fillId="13" borderId="179">
      <alignment horizontal="left" vertical="center" indent="1"/>
    </xf>
    <xf numFmtId="0" fontId="33" fillId="13" borderId="190">
      <alignment horizontal="left" vertical="center" indent="1"/>
    </xf>
    <xf numFmtId="0" fontId="33" fillId="70" borderId="180">
      <alignment horizontal="left" vertical="top" indent="1"/>
    </xf>
    <xf numFmtId="0" fontId="33" fillId="70" borderId="191">
      <alignment horizontal="left" vertical="top" indent="1"/>
    </xf>
    <xf numFmtId="0" fontId="33" fillId="70" borderId="191">
      <alignment horizontal="left" vertical="top" indent="1"/>
    </xf>
    <xf numFmtId="0" fontId="33" fillId="14" borderId="180">
      <alignment horizontal="left" vertical="center" indent="1"/>
    </xf>
    <xf numFmtId="0" fontId="33" fillId="53" borderId="179">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14" borderId="180">
      <alignment horizontal="left" vertical="center" indent="1"/>
    </xf>
    <xf numFmtId="0" fontId="33" fillId="14" borderId="191">
      <alignment horizontal="left" vertical="center" indent="1"/>
    </xf>
    <xf numFmtId="0" fontId="33" fillId="53" borderId="179">
      <alignment horizontal="left" vertical="center" indent="1"/>
    </xf>
    <xf numFmtId="0" fontId="33" fillId="53" borderId="190">
      <alignment horizontal="left" vertical="center" indent="1"/>
    </xf>
    <xf numFmtId="0" fontId="33" fillId="14" borderId="180">
      <alignment horizontal="left" vertical="center" indent="1"/>
    </xf>
    <xf numFmtId="0" fontId="33" fillId="14" borderId="191">
      <alignment horizontal="left" vertical="center" indent="1"/>
    </xf>
    <xf numFmtId="0" fontId="33" fillId="14" borderId="191">
      <alignment horizontal="left" vertical="center" indent="1"/>
    </xf>
    <xf numFmtId="0" fontId="33" fillId="14" borderId="180">
      <alignment horizontal="left" vertical="top" indent="1"/>
    </xf>
    <xf numFmtId="0" fontId="33" fillId="53" borderId="179">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14" borderId="180">
      <alignment horizontal="left" vertical="top" indent="1"/>
    </xf>
    <xf numFmtId="0" fontId="33" fillId="14" borderId="191">
      <alignment horizontal="left" vertical="top" indent="1"/>
    </xf>
    <xf numFmtId="0" fontId="33" fillId="53" borderId="179">
      <alignment horizontal="left" vertical="center" indent="1"/>
    </xf>
    <xf numFmtId="0" fontId="33" fillId="53" borderId="190">
      <alignment horizontal="left" vertical="center" indent="1"/>
    </xf>
    <xf numFmtId="0" fontId="33" fillId="14" borderId="180">
      <alignment horizontal="left" vertical="top" indent="1"/>
    </xf>
    <xf numFmtId="0" fontId="33" fillId="14" borderId="191">
      <alignment horizontal="left" vertical="top" indent="1"/>
    </xf>
    <xf numFmtId="0" fontId="33" fillId="14" borderId="191">
      <alignment horizontal="left" vertical="top" indent="1"/>
    </xf>
    <xf numFmtId="4" fontId="39" fillId="17" borderId="180">
      <alignment vertical="center"/>
    </xf>
    <xf numFmtId="4" fontId="161" fillId="14" borderId="180">
      <alignment vertical="center"/>
    </xf>
    <xf numFmtId="4" fontId="39" fillId="17" borderId="179">
      <alignment vertical="center"/>
    </xf>
    <xf numFmtId="4" fontId="39" fillId="17" borderId="190">
      <alignment vertical="center"/>
    </xf>
    <xf numFmtId="4" fontId="161" fillId="14" borderId="191">
      <alignment vertical="center"/>
    </xf>
    <xf numFmtId="4" fontId="161" fillId="14" borderId="180">
      <alignment vertical="center"/>
    </xf>
    <xf numFmtId="4" fontId="161" fillId="14" borderId="191">
      <alignment vertical="center"/>
    </xf>
    <xf numFmtId="4" fontId="39" fillId="17" borderId="180">
      <alignment vertical="center"/>
    </xf>
    <xf numFmtId="4" fontId="39" fillId="17" borderId="191">
      <alignment vertical="center"/>
    </xf>
    <xf numFmtId="4" fontId="39" fillId="17" borderId="180">
      <alignment vertical="center"/>
    </xf>
    <xf numFmtId="4" fontId="39" fillId="17" borderId="191">
      <alignment vertical="center"/>
    </xf>
    <xf numFmtId="4" fontId="39" fillId="17" borderId="191">
      <alignment vertical="center"/>
    </xf>
    <xf numFmtId="4" fontId="160" fillId="17" borderId="180">
      <alignment vertical="center"/>
    </xf>
    <xf numFmtId="4" fontId="162" fillId="14" borderId="180">
      <alignment vertical="center"/>
    </xf>
    <xf numFmtId="4" fontId="160" fillId="17" borderId="179">
      <alignment vertical="center"/>
    </xf>
    <xf numFmtId="4" fontId="160" fillId="17" borderId="190">
      <alignment vertical="center"/>
    </xf>
    <xf numFmtId="4" fontId="162" fillId="14" borderId="191">
      <alignment vertical="center"/>
    </xf>
    <xf numFmtId="4" fontId="162" fillId="14" borderId="180">
      <alignment vertical="center"/>
    </xf>
    <xf numFmtId="4" fontId="162" fillId="14" borderId="191">
      <alignment vertical="center"/>
    </xf>
    <xf numFmtId="4" fontId="160" fillId="17" borderId="180">
      <alignment vertical="center"/>
    </xf>
    <xf numFmtId="4" fontId="160" fillId="17" borderId="191">
      <alignment vertical="center"/>
    </xf>
    <xf numFmtId="4" fontId="160" fillId="17" borderId="180">
      <alignment vertical="center"/>
    </xf>
    <xf numFmtId="4" fontId="160" fillId="17" borderId="191">
      <alignment vertical="center"/>
    </xf>
    <xf numFmtId="4" fontId="160" fillId="17" borderId="191">
      <alignment vertical="center"/>
    </xf>
    <xf numFmtId="4" fontId="39" fillId="17" borderId="180">
      <alignment horizontal="left" vertical="center" indent="1"/>
    </xf>
    <xf numFmtId="4" fontId="157" fillId="70" borderId="182">
      <alignment horizontal="left" vertical="center" indent="1"/>
    </xf>
    <xf numFmtId="4" fontId="39" fillId="17" borderId="179">
      <alignment horizontal="left" vertical="center" indent="1"/>
    </xf>
    <xf numFmtId="4" fontId="39" fillId="17" borderId="190">
      <alignment horizontal="left" vertical="center" indent="1"/>
    </xf>
    <xf numFmtId="4" fontId="157" fillId="70" borderId="193">
      <alignment horizontal="left" vertical="center" indent="1"/>
    </xf>
    <xf numFmtId="4" fontId="157" fillId="70" borderId="182">
      <alignment horizontal="left" vertical="center" indent="1"/>
    </xf>
    <xf numFmtId="4" fontId="157" fillId="70" borderId="193">
      <alignment horizontal="left" vertical="center" indent="1"/>
    </xf>
    <xf numFmtId="4" fontId="39" fillId="17" borderId="180">
      <alignment horizontal="left" vertical="center" indent="1"/>
    </xf>
    <xf numFmtId="4" fontId="39" fillId="17" borderId="191">
      <alignment horizontal="left" vertical="center" indent="1"/>
    </xf>
    <xf numFmtId="4" fontId="39" fillId="17" borderId="180">
      <alignment horizontal="left" vertical="center" indent="1"/>
    </xf>
    <xf numFmtId="4" fontId="39" fillId="17" borderId="191">
      <alignment horizontal="left" vertical="center" indent="1"/>
    </xf>
    <xf numFmtId="4" fontId="39" fillId="17" borderId="191">
      <alignment horizontal="left" vertical="center" indent="1"/>
    </xf>
    <xf numFmtId="0" fontId="39" fillId="17" borderId="180">
      <alignment horizontal="left" vertical="top" indent="1"/>
    </xf>
    <xf numFmtId="4" fontId="39" fillId="17" borderId="179">
      <alignment horizontal="left" vertical="center" indent="1"/>
    </xf>
    <xf numFmtId="4" fontId="39" fillId="17" borderId="190">
      <alignment horizontal="left" vertical="center" indent="1"/>
    </xf>
    <xf numFmtId="0" fontId="39" fillId="17" borderId="180">
      <alignment horizontal="left" vertical="top" indent="1"/>
    </xf>
    <xf numFmtId="0" fontId="39" fillId="17" borderId="191">
      <alignment horizontal="left" vertical="top" indent="1"/>
    </xf>
    <xf numFmtId="0" fontId="39" fillId="17" borderId="180">
      <alignment horizontal="left" vertical="top" indent="1"/>
    </xf>
    <xf numFmtId="0" fontId="39" fillId="17" borderId="191">
      <alignment horizontal="left" vertical="top" indent="1"/>
    </xf>
    <xf numFmtId="0" fontId="39" fillId="17" borderId="191">
      <alignment horizontal="left" vertical="top" indent="1"/>
    </xf>
    <xf numFmtId="4" fontId="39" fillId="69" borderId="180">
      <alignment horizontal="right" vertical="center"/>
    </xf>
    <xf numFmtId="4" fontId="161" fillId="14" borderId="180">
      <alignment horizontal="right" vertical="center"/>
    </xf>
    <xf numFmtId="4" fontId="39" fillId="44" borderId="179">
      <alignment horizontal="right" vertical="center"/>
    </xf>
    <xf numFmtId="4" fontId="39" fillId="44" borderId="190">
      <alignment horizontal="right" vertical="center"/>
    </xf>
    <xf numFmtId="4" fontId="161" fillId="14" borderId="191">
      <alignment horizontal="right" vertical="center"/>
    </xf>
    <xf numFmtId="4" fontId="161" fillId="14" borderId="180">
      <alignment horizontal="right" vertical="center"/>
    </xf>
    <xf numFmtId="4" fontId="161" fillId="14" borderId="191">
      <alignment horizontal="right" vertical="center"/>
    </xf>
    <xf numFmtId="4" fontId="39" fillId="69" borderId="180">
      <alignment horizontal="right" vertical="center"/>
    </xf>
    <xf numFmtId="4" fontId="39" fillId="69" borderId="191">
      <alignment horizontal="right" vertical="center"/>
    </xf>
    <xf numFmtId="4" fontId="39" fillId="69" borderId="180">
      <alignment horizontal="right" vertical="center"/>
    </xf>
    <xf numFmtId="4" fontId="39" fillId="69" borderId="191">
      <alignment horizontal="right" vertical="center"/>
    </xf>
    <xf numFmtId="4" fontId="39" fillId="69" borderId="191">
      <alignment horizontal="right" vertical="center"/>
    </xf>
    <xf numFmtId="4" fontId="160" fillId="69" borderId="180">
      <alignment horizontal="right" vertical="center"/>
    </xf>
    <xf numFmtId="4" fontId="162" fillId="14" borderId="180">
      <alignment horizontal="right" vertical="center"/>
    </xf>
    <xf numFmtId="4" fontId="160" fillId="44" borderId="179">
      <alignment horizontal="right" vertical="center"/>
    </xf>
    <xf numFmtId="4" fontId="160" fillId="44" borderId="190">
      <alignment horizontal="right" vertical="center"/>
    </xf>
    <xf numFmtId="4" fontId="162" fillId="14" borderId="191">
      <alignment horizontal="right" vertical="center"/>
    </xf>
    <xf numFmtId="4" fontId="162" fillId="14" borderId="180">
      <alignment horizontal="right" vertical="center"/>
    </xf>
    <xf numFmtId="4" fontId="162" fillId="14" borderId="191">
      <alignment horizontal="right" vertical="center"/>
    </xf>
    <xf numFmtId="4" fontId="160" fillId="69" borderId="180">
      <alignment horizontal="right" vertical="center"/>
    </xf>
    <xf numFmtId="4" fontId="160" fillId="69" borderId="191">
      <alignment horizontal="right" vertical="center"/>
    </xf>
    <xf numFmtId="4" fontId="160" fillId="69" borderId="180">
      <alignment horizontal="right" vertical="center"/>
    </xf>
    <xf numFmtId="4" fontId="160" fillId="69" borderId="191">
      <alignment horizontal="right" vertical="center"/>
    </xf>
    <xf numFmtId="4" fontId="160" fillId="69" borderId="191">
      <alignment horizontal="right" vertical="center"/>
    </xf>
    <xf numFmtId="4" fontId="39" fillId="71" borderId="180">
      <alignment horizontal="left" vertical="center" indent="1"/>
    </xf>
    <xf numFmtId="4" fontId="157" fillId="70" borderId="180">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4" fontId="157" fillId="70" borderId="191">
      <alignment horizontal="left" vertical="center" indent="1"/>
    </xf>
    <xf numFmtId="4" fontId="157" fillId="70" borderId="180">
      <alignment horizontal="left" vertical="center" indent="1"/>
    </xf>
    <xf numFmtId="0" fontId="33" fillId="53" borderId="179">
      <alignment horizontal="left" vertical="center" indent="1"/>
    </xf>
    <xf numFmtId="0" fontId="33" fillId="53" borderId="190">
      <alignment horizontal="left" vertical="center" indent="1"/>
    </xf>
    <xf numFmtId="4" fontId="157" fillId="70" borderId="191">
      <alignment horizontal="left" vertical="center" indent="1"/>
    </xf>
    <xf numFmtId="0" fontId="33" fillId="53" borderId="179">
      <alignment horizontal="left" vertical="center" indent="1"/>
    </xf>
    <xf numFmtId="0" fontId="33" fillId="53" borderId="190">
      <alignment horizontal="left" vertical="center" indent="1"/>
    </xf>
    <xf numFmtId="4" fontId="157" fillId="70" borderId="180">
      <alignment horizontal="left" vertical="center" indent="1"/>
    </xf>
    <xf numFmtId="4" fontId="157" fillId="70" borderId="191">
      <alignment horizontal="left" vertical="center" indent="1"/>
    </xf>
    <xf numFmtId="4" fontId="39" fillId="71" borderId="180">
      <alignment horizontal="left" vertical="center" indent="1"/>
    </xf>
    <xf numFmtId="4" fontId="39" fillId="71" borderId="191">
      <alignment horizontal="left" vertical="center" indent="1"/>
    </xf>
    <xf numFmtId="0" fontId="33" fillId="53" borderId="179">
      <alignment horizontal="left" vertical="center" indent="1"/>
    </xf>
    <xf numFmtId="0" fontId="33" fillId="53" borderId="190">
      <alignment horizontal="left" vertical="center" indent="1"/>
    </xf>
    <xf numFmtId="4" fontId="39" fillId="71" borderId="180">
      <alignment horizontal="left" vertical="center" indent="1"/>
    </xf>
    <xf numFmtId="4" fontId="39" fillId="71" borderId="191">
      <alignment horizontal="left" vertical="center" indent="1"/>
    </xf>
    <xf numFmtId="4" fontId="39" fillId="71" borderId="191">
      <alignment horizontal="left" vertical="center" indent="1"/>
    </xf>
    <xf numFmtId="0" fontId="39" fillId="52" borderId="180">
      <alignment horizontal="left" vertical="top" indent="1"/>
    </xf>
    <xf numFmtId="0" fontId="33" fillId="53" borderId="179">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3" fillId="53" borderId="179">
      <alignment horizontal="left" vertical="center" indent="1"/>
    </xf>
    <xf numFmtId="0" fontId="33" fillId="53" borderId="190">
      <alignment horizontal="left" vertical="center" indent="1"/>
    </xf>
    <xf numFmtId="0" fontId="39" fillId="52" borderId="180">
      <alignment horizontal="left" vertical="top" indent="1"/>
    </xf>
    <xf numFmtId="0" fontId="39" fillId="52" borderId="191">
      <alignment horizontal="left" vertical="top" indent="1"/>
    </xf>
    <xf numFmtId="0" fontId="33" fillId="53" borderId="179">
      <alignment horizontal="left" vertical="center" indent="1"/>
    </xf>
    <xf numFmtId="0" fontId="33" fillId="53" borderId="190">
      <alignment horizontal="left" vertical="center" indent="1"/>
    </xf>
    <xf numFmtId="0" fontId="39" fillId="52" borderId="180">
      <alignment horizontal="left" vertical="top" indent="1"/>
    </xf>
    <xf numFmtId="0" fontId="39" fillId="52" borderId="191">
      <alignment horizontal="left" vertical="top" indent="1"/>
    </xf>
    <xf numFmtId="0" fontId="39" fillId="52" borderId="191">
      <alignment horizontal="left" vertical="top" indent="1"/>
    </xf>
    <xf numFmtId="4" fontId="163" fillId="52" borderId="182">
      <alignment horizontal="left" vertical="center" indent="1"/>
    </xf>
    <xf numFmtId="4" fontId="163" fillId="52" borderId="193">
      <alignment horizontal="left" vertical="center" indent="1"/>
    </xf>
    <xf numFmtId="4" fontId="163" fillId="52" borderId="182">
      <alignment horizontal="left" vertical="center" indent="1"/>
    </xf>
    <xf numFmtId="4" fontId="163" fillId="52" borderId="193">
      <alignment horizontal="left" vertical="center" indent="1"/>
    </xf>
    <xf numFmtId="4" fontId="165" fillId="69" borderId="180">
      <alignment horizontal="right" vertical="center"/>
    </xf>
    <xf numFmtId="4" fontId="166" fillId="14" borderId="180">
      <alignment horizontal="right" vertical="center"/>
    </xf>
    <xf numFmtId="4" fontId="165" fillId="44" borderId="179">
      <alignment horizontal="right" vertical="center"/>
    </xf>
    <xf numFmtId="4" fontId="165" fillId="44" borderId="190">
      <alignment horizontal="right" vertical="center"/>
    </xf>
    <xf numFmtId="4" fontId="166" fillId="14" borderId="191">
      <alignment horizontal="right" vertical="center"/>
    </xf>
    <xf numFmtId="4" fontId="166" fillId="14" borderId="180">
      <alignment horizontal="right" vertical="center"/>
    </xf>
    <xf numFmtId="4" fontId="166" fillId="14" borderId="191">
      <alignment horizontal="right" vertical="center"/>
    </xf>
    <xf numFmtId="4" fontId="165" fillId="69" borderId="180">
      <alignment horizontal="right" vertical="center"/>
    </xf>
    <xf numFmtId="4" fontId="165" fillId="69" borderId="191">
      <alignment horizontal="right" vertical="center"/>
    </xf>
    <xf numFmtId="4" fontId="165" fillId="69" borderId="180">
      <alignment horizontal="right" vertical="center"/>
    </xf>
    <xf numFmtId="4" fontId="165" fillId="69" borderId="191">
      <alignment horizontal="right" vertical="center"/>
    </xf>
    <xf numFmtId="4" fontId="165" fillId="69" borderId="191">
      <alignment horizontal="right" vertical="center"/>
    </xf>
    <xf numFmtId="0" fontId="186" fillId="59" borderId="172">
      <alignment vertical="center"/>
    </xf>
    <xf numFmtId="0" fontId="186" fillId="59" borderId="184">
      <alignment vertical="center"/>
    </xf>
    <xf numFmtId="299" fontId="193" fillId="0" borderId="173">
      <alignment vertical="center"/>
    </xf>
    <xf numFmtId="299" fontId="193" fillId="0" borderId="185">
      <alignment vertical="center"/>
    </xf>
    <xf numFmtId="0" fontId="33" fillId="0" borderId="174"/>
    <xf numFmtId="0" fontId="33" fillId="0" borderId="174"/>
    <xf numFmtId="0" fontId="33" fillId="0" borderId="194"/>
    <xf numFmtId="0" fontId="33" fillId="0" borderId="174"/>
    <xf numFmtId="0" fontId="33" fillId="0" borderId="194"/>
    <xf numFmtId="0" fontId="33" fillId="0" borderId="194"/>
    <xf numFmtId="0" fontId="200" fillId="41" borderId="177">
      <alignment vertical="center"/>
    </xf>
    <xf numFmtId="0" fontId="200" fillId="41" borderId="186">
      <alignment vertical="center"/>
    </xf>
    <xf numFmtId="335" fontId="33" fillId="0" borderId="172">
      <alignment horizontal="right" vertical="center" shrinkToFit="1"/>
    </xf>
    <xf numFmtId="335" fontId="33" fillId="0" borderId="172">
      <alignment horizontal="right" vertical="center" shrinkToFit="1"/>
    </xf>
    <xf numFmtId="335" fontId="33" fillId="0" borderId="184">
      <alignment horizontal="right" vertical="center" shrinkToFit="1"/>
    </xf>
    <xf numFmtId="335" fontId="33" fillId="0" borderId="184">
      <alignment horizontal="right" vertical="center" shrinkToFit="1"/>
    </xf>
    <xf numFmtId="0" fontId="33" fillId="50" borderId="176">
      <alignment vertical="center"/>
    </xf>
    <xf numFmtId="0" fontId="33" fillId="50" borderId="176">
      <alignment vertical="center"/>
    </xf>
    <xf numFmtId="0" fontId="33" fillId="50" borderId="189">
      <alignment vertical="center"/>
    </xf>
    <xf numFmtId="0" fontId="33" fillId="50" borderId="189">
      <alignment vertical="center"/>
    </xf>
    <xf numFmtId="0" fontId="209" fillId="0" borderId="183">
      <alignment vertical="center"/>
    </xf>
    <xf numFmtId="0" fontId="209" fillId="0" borderId="195">
      <alignment vertical="center"/>
    </xf>
    <xf numFmtId="0" fontId="210" fillId="26" borderId="177">
      <alignment vertical="center"/>
    </xf>
    <xf numFmtId="0" fontId="210" fillId="26" borderId="186">
      <alignment vertical="center"/>
    </xf>
    <xf numFmtId="0" fontId="216" fillId="41" borderId="179">
      <alignment vertical="center"/>
    </xf>
    <xf numFmtId="0" fontId="216" fillId="41" borderId="190">
      <alignment vertical="center"/>
    </xf>
    <xf numFmtId="0" fontId="31" fillId="0" borderId="0"/>
    <xf numFmtId="4" fontId="39" fillId="44" borderId="205">
      <alignment horizontal="left" vertical="center" indent="1"/>
    </xf>
    <xf numFmtId="4" fontId="39" fillId="44" borderId="216">
      <alignment horizontal="left" vertical="center" indent="1"/>
    </xf>
    <xf numFmtId="4" fontId="39" fillId="71" borderId="204">
      <alignment horizontal="right" vertical="center"/>
    </xf>
    <xf numFmtId="4" fontId="161" fillId="70" borderId="204">
      <alignment horizontal="right" vertical="center"/>
    </xf>
    <xf numFmtId="0" fontId="33" fillId="53" borderId="203">
      <alignment horizontal="left" vertical="center" indent="1"/>
    </xf>
    <xf numFmtId="0" fontId="33" fillId="53" borderId="214">
      <alignment horizontal="left" vertical="center" indent="1"/>
    </xf>
    <xf numFmtId="4" fontId="161" fillId="70" borderId="215">
      <alignment horizontal="right" vertical="center"/>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4" fontId="161" fillId="70" borderId="204">
      <alignment horizontal="right" vertical="center"/>
    </xf>
    <xf numFmtId="4" fontId="161" fillId="70" borderId="215">
      <alignment horizontal="right" vertical="center"/>
    </xf>
    <xf numFmtId="4" fontId="39" fillId="71" borderId="204">
      <alignment horizontal="right" vertical="center"/>
    </xf>
    <xf numFmtId="4" fontId="39" fillId="71" borderId="215">
      <alignment horizontal="right" vertical="center"/>
    </xf>
    <xf numFmtId="0" fontId="33" fillId="53" borderId="203">
      <alignment horizontal="left" vertical="center" indent="1"/>
    </xf>
    <xf numFmtId="0" fontId="33" fillId="53" borderId="214">
      <alignment horizontal="left" vertical="center" indent="1"/>
    </xf>
    <xf numFmtId="4" fontId="39" fillId="71" borderId="204">
      <alignment horizontal="right" vertical="center"/>
    </xf>
    <xf numFmtId="4" fontId="39" fillId="71" borderId="215">
      <alignment horizontal="right" vertical="center"/>
    </xf>
    <xf numFmtId="4" fontId="39" fillId="71" borderId="215">
      <alignment horizontal="right" vertical="center"/>
    </xf>
    <xf numFmtId="4" fontId="39" fillId="44" borderId="203">
      <alignment horizontal="left" vertical="center" indent="1"/>
    </xf>
    <xf numFmtId="4" fontId="39" fillId="44" borderId="214">
      <alignment horizontal="left" vertical="center" indent="1"/>
    </xf>
    <xf numFmtId="4" fontId="39" fillId="72" borderId="203">
      <alignment horizontal="left" vertical="center" indent="1"/>
    </xf>
    <xf numFmtId="4" fontId="39" fillId="72" borderId="214">
      <alignment horizontal="left" vertical="center" indent="1"/>
    </xf>
    <xf numFmtId="0" fontId="33" fillId="15" borderId="204">
      <alignment horizontal="left" vertical="center" indent="1"/>
    </xf>
    <xf numFmtId="0" fontId="33" fillId="72" borderId="203">
      <alignment horizontal="left" vertical="center" indent="1"/>
    </xf>
    <xf numFmtId="0" fontId="33" fillId="72" borderId="203">
      <alignment horizontal="left" vertical="center" indent="1"/>
    </xf>
    <xf numFmtId="0" fontId="33" fillId="72" borderId="214">
      <alignment horizontal="left" vertical="center" indent="1"/>
    </xf>
    <xf numFmtId="0" fontId="33" fillId="72" borderId="214">
      <alignment horizontal="left" vertical="center" indent="1"/>
    </xf>
    <xf numFmtId="0" fontId="33" fillId="72" borderId="203">
      <alignment horizontal="left" vertical="center" indent="1"/>
    </xf>
    <xf numFmtId="0" fontId="33" fillId="72" borderId="214">
      <alignment horizontal="left" vertical="center" indent="1"/>
    </xf>
    <xf numFmtId="0" fontId="33" fillId="72" borderId="203">
      <alignment horizontal="left" vertical="center" indent="1"/>
    </xf>
    <xf numFmtId="0" fontId="33" fillId="72" borderId="214">
      <alignment horizontal="left" vertical="center" indent="1"/>
    </xf>
    <xf numFmtId="0" fontId="33" fillId="15" borderId="204">
      <alignment horizontal="left" vertical="center" indent="1"/>
    </xf>
    <xf numFmtId="0" fontId="33" fillId="15" borderId="215">
      <alignment horizontal="left" vertical="center" indent="1"/>
    </xf>
    <xf numFmtId="0" fontId="33" fillId="72" borderId="203">
      <alignment horizontal="left" vertical="center" indent="1"/>
    </xf>
    <xf numFmtId="0" fontId="33" fillId="72" borderId="214">
      <alignment horizontal="left" vertical="center" indent="1"/>
    </xf>
    <xf numFmtId="0" fontId="33" fillId="15" borderId="204">
      <alignment horizontal="left" vertical="center" indent="1"/>
    </xf>
    <xf numFmtId="0" fontId="33" fillId="15" borderId="215">
      <alignment horizontal="left" vertical="center" indent="1"/>
    </xf>
    <xf numFmtId="0" fontId="33" fillId="15" borderId="215">
      <alignment horizontal="left" vertical="center" indent="1"/>
    </xf>
    <xf numFmtId="0" fontId="33" fillId="15" borderId="204">
      <alignment horizontal="left" vertical="top" indent="1"/>
    </xf>
    <xf numFmtId="0" fontId="33" fillId="72" borderId="203">
      <alignment horizontal="left" vertical="center" indent="1"/>
    </xf>
    <xf numFmtId="0" fontId="33" fillId="72" borderId="203">
      <alignment horizontal="left" vertical="center" indent="1"/>
    </xf>
    <xf numFmtId="0" fontId="33" fillId="72" borderId="214">
      <alignment horizontal="left" vertical="center" indent="1"/>
    </xf>
    <xf numFmtId="0" fontId="33" fillId="72" borderId="214">
      <alignment horizontal="left" vertical="center" indent="1"/>
    </xf>
    <xf numFmtId="0" fontId="33" fillId="72" borderId="203">
      <alignment horizontal="left" vertical="center" indent="1"/>
    </xf>
    <xf numFmtId="0" fontId="33" fillId="72" borderId="214">
      <alignment horizontal="left" vertical="center" indent="1"/>
    </xf>
    <xf numFmtId="0" fontId="33" fillId="72" borderId="203">
      <alignment horizontal="left" vertical="center" indent="1"/>
    </xf>
    <xf numFmtId="0" fontId="33" fillId="72" borderId="214">
      <alignment horizontal="left" vertical="center" indent="1"/>
    </xf>
    <xf numFmtId="0" fontId="33" fillId="15" borderId="204">
      <alignment horizontal="left" vertical="top" indent="1"/>
    </xf>
    <xf numFmtId="0" fontId="33" fillId="15" borderId="215">
      <alignment horizontal="left" vertical="top" indent="1"/>
    </xf>
    <xf numFmtId="0" fontId="33" fillId="72" borderId="203">
      <alignment horizontal="left" vertical="center" indent="1"/>
    </xf>
    <xf numFmtId="0" fontId="33" fillId="72" borderId="214">
      <alignment horizontal="left" vertical="center" indent="1"/>
    </xf>
    <xf numFmtId="0" fontId="33" fillId="15" borderId="204">
      <alignment horizontal="left" vertical="top" indent="1"/>
    </xf>
    <xf numFmtId="0" fontId="33" fillId="15" borderId="215">
      <alignment horizontal="left" vertical="top" indent="1"/>
    </xf>
    <xf numFmtId="0" fontId="33" fillId="15" borderId="215">
      <alignment horizontal="left" vertical="top" indent="1"/>
    </xf>
    <xf numFmtId="0" fontId="33" fillId="52" borderId="204">
      <alignment horizontal="left" vertical="center" indent="1"/>
    </xf>
    <xf numFmtId="0" fontId="33" fillId="73" borderId="203">
      <alignment horizontal="left" vertical="center" indent="1"/>
    </xf>
    <xf numFmtId="0" fontId="33" fillId="73" borderId="203">
      <alignment horizontal="left" vertical="center" indent="1"/>
    </xf>
    <xf numFmtId="0" fontId="33" fillId="73" borderId="214">
      <alignment horizontal="left" vertical="center" indent="1"/>
    </xf>
    <xf numFmtId="0" fontId="33" fillId="73" borderId="214">
      <alignment horizontal="left" vertical="center" indent="1"/>
    </xf>
    <xf numFmtId="0" fontId="33" fillId="73" borderId="203">
      <alignment horizontal="left" vertical="center" indent="1"/>
    </xf>
    <xf numFmtId="0" fontId="33" fillId="73" borderId="214">
      <alignment horizontal="left" vertical="center" indent="1"/>
    </xf>
    <xf numFmtId="0" fontId="33" fillId="73" borderId="203">
      <alignment horizontal="left" vertical="center" indent="1"/>
    </xf>
    <xf numFmtId="0" fontId="33" fillId="73" borderId="214">
      <alignment horizontal="left" vertical="center" indent="1"/>
    </xf>
    <xf numFmtId="0" fontId="33" fillId="52" borderId="204">
      <alignment horizontal="left" vertical="center" indent="1"/>
    </xf>
    <xf numFmtId="0" fontId="33" fillId="52" borderId="215">
      <alignment horizontal="left" vertical="center" indent="1"/>
    </xf>
    <xf numFmtId="0" fontId="33" fillId="73" borderId="203">
      <alignment horizontal="left" vertical="center" indent="1"/>
    </xf>
    <xf numFmtId="0" fontId="33" fillId="73" borderId="214">
      <alignment horizontal="left" vertical="center" indent="1"/>
    </xf>
    <xf numFmtId="0" fontId="33" fillId="52" borderId="204">
      <alignment horizontal="left" vertical="center" indent="1"/>
    </xf>
    <xf numFmtId="0" fontId="33" fillId="52" borderId="215">
      <alignment horizontal="left" vertical="center" indent="1"/>
    </xf>
    <xf numFmtId="0" fontId="33" fillId="52" borderId="215">
      <alignment horizontal="left" vertical="center" indent="1"/>
    </xf>
    <xf numFmtId="0" fontId="33" fillId="52" borderId="204">
      <alignment horizontal="left" vertical="top" indent="1"/>
    </xf>
    <xf numFmtId="0" fontId="33" fillId="73" borderId="203">
      <alignment horizontal="left" vertical="center" indent="1"/>
    </xf>
    <xf numFmtId="0" fontId="33" fillId="73" borderId="203">
      <alignment horizontal="left" vertical="center" indent="1"/>
    </xf>
    <xf numFmtId="0" fontId="33" fillId="73" borderId="214">
      <alignment horizontal="left" vertical="center" indent="1"/>
    </xf>
    <xf numFmtId="0" fontId="33" fillId="73" borderId="214">
      <alignment horizontal="left" vertical="center" indent="1"/>
    </xf>
    <xf numFmtId="0" fontId="33" fillId="73" borderId="203">
      <alignment horizontal="left" vertical="center" indent="1"/>
    </xf>
    <xf numFmtId="0" fontId="33" fillId="73" borderId="214">
      <alignment horizontal="left" vertical="center" indent="1"/>
    </xf>
    <xf numFmtId="0" fontId="33" fillId="73" borderId="203">
      <alignment horizontal="left" vertical="center" indent="1"/>
    </xf>
    <xf numFmtId="0" fontId="33" fillId="73" borderId="214">
      <alignment horizontal="left" vertical="center" indent="1"/>
    </xf>
    <xf numFmtId="0" fontId="33" fillId="52" borderId="204">
      <alignment horizontal="left" vertical="top" indent="1"/>
    </xf>
    <xf numFmtId="0" fontId="33" fillId="52" borderId="215">
      <alignment horizontal="left" vertical="top" indent="1"/>
    </xf>
    <xf numFmtId="0" fontId="33" fillId="73" borderId="203">
      <alignment horizontal="left" vertical="center" indent="1"/>
    </xf>
    <xf numFmtId="0" fontId="33" fillId="73" borderId="214">
      <alignment horizontal="left" vertical="center" indent="1"/>
    </xf>
    <xf numFmtId="0" fontId="33" fillId="52" borderId="204">
      <alignment horizontal="left" vertical="top" indent="1"/>
    </xf>
    <xf numFmtId="0" fontId="33" fillId="52" borderId="215">
      <alignment horizontal="left" vertical="top" indent="1"/>
    </xf>
    <xf numFmtId="0" fontId="33" fillId="52" borderId="215">
      <alignment horizontal="left" vertical="top" indent="1"/>
    </xf>
    <xf numFmtId="0" fontId="33" fillId="70" borderId="204">
      <alignment horizontal="left" vertical="center" indent="1"/>
    </xf>
    <xf numFmtId="0" fontId="33" fillId="13" borderId="203">
      <alignment horizontal="left" vertical="center" indent="1"/>
    </xf>
    <xf numFmtId="0" fontId="33" fillId="13" borderId="203">
      <alignment horizontal="left" vertical="center" indent="1"/>
    </xf>
    <xf numFmtId="0" fontId="33" fillId="13" borderId="214">
      <alignment horizontal="left" vertical="center" indent="1"/>
    </xf>
    <xf numFmtId="0" fontId="33" fillId="13" borderId="214">
      <alignment horizontal="left" vertical="center" indent="1"/>
    </xf>
    <xf numFmtId="0" fontId="33" fillId="13" borderId="203">
      <alignment horizontal="left" vertical="center" indent="1"/>
    </xf>
    <xf numFmtId="0" fontId="33" fillId="13" borderId="214">
      <alignment horizontal="left" vertical="center" indent="1"/>
    </xf>
    <xf numFmtId="0" fontId="33" fillId="13" borderId="203">
      <alignment horizontal="left" vertical="center" indent="1"/>
    </xf>
    <xf numFmtId="0" fontId="33" fillId="13" borderId="214">
      <alignment horizontal="left" vertical="center" indent="1"/>
    </xf>
    <xf numFmtId="0" fontId="33" fillId="70" borderId="204">
      <alignment horizontal="left" vertical="center" indent="1"/>
    </xf>
    <xf numFmtId="0" fontId="33" fillId="70" borderId="215">
      <alignment horizontal="left" vertical="center" indent="1"/>
    </xf>
    <xf numFmtId="0" fontId="33" fillId="13" borderId="203">
      <alignment horizontal="left" vertical="center" indent="1"/>
    </xf>
    <xf numFmtId="0" fontId="33" fillId="13" borderId="214">
      <alignment horizontal="left" vertical="center" indent="1"/>
    </xf>
    <xf numFmtId="0" fontId="33" fillId="70" borderId="204">
      <alignment horizontal="left" vertical="center" indent="1"/>
    </xf>
    <xf numFmtId="0" fontId="33" fillId="70" borderId="215">
      <alignment horizontal="left" vertical="center" indent="1"/>
    </xf>
    <xf numFmtId="0" fontId="33" fillId="70" borderId="215">
      <alignment horizontal="left" vertical="center" indent="1"/>
    </xf>
    <xf numFmtId="0" fontId="33" fillId="70" borderId="204">
      <alignment horizontal="left" vertical="top" indent="1"/>
    </xf>
    <xf numFmtId="0" fontId="33" fillId="13" borderId="203">
      <alignment horizontal="left" vertical="center" indent="1"/>
    </xf>
    <xf numFmtId="0" fontId="33" fillId="13" borderId="203">
      <alignment horizontal="left" vertical="center" indent="1"/>
    </xf>
    <xf numFmtId="0" fontId="33" fillId="13" borderId="214">
      <alignment horizontal="left" vertical="center" indent="1"/>
    </xf>
    <xf numFmtId="0" fontId="33" fillId="13" borderId="214">
      <alignment horizontal="left" vertical="center" indent="1"/>
    </xf>
    <xf numFmtId="0" fontId="33" fillId="13" borderId="203">
      <alignment horizontal="left" vertical="center" indent="1"/>
    </xf>
    <xf numFmtId="0" fontId="33" fillId="13" borderId="214">
      <alignment horizontal="left" vertical="center" indent="1"/>
    </xf>
    <xf numFmtId="0" fontId="33" fillId="13" borderId="203">
      <alignment horizontal="left" vertical="center" indent="1"/>
    </xf>
    <xf numFmtId="0" fontId="33" fillId="13" borderId="214">
      <alignment horizontal="left" vertical="center" indent="1"/>
    </xf>
    <xf numFmtId="0" fontId="33" fillId="70" borderId="204">
      <alignment horizontal="left" vertical="top" indent="1"/>
    </xf>
    <xf numFmtId="0" fontId="33" fillId="70" borderId="215">
      <alignment horizontal="left" vertical="top" indent="1"/>
    </xf>
    <xf numFmtId="0" fontId="33" fillId="13" borderId="203">
      <alignment horizontal="left" vertical="center" indent="1"/>
    </xf>
    <xf numFmtId="0" fontId="33" fillId="13" borderId="214">
      <alignment horizontal="left" vertical="center" indent="1"/>
    </xf>
    <xf numFmtId="0" fontId="33" fillId="70" borderId="204">
      <alignment horizontal="left" vertical="top" indent="1"/>
    </xf>
    <xf numFmtId="0" fontId="33" fillId="70" borderId="215">
      <alignment horizontal="left" vertical="top" indent="1"/>
    </xf>
    <xf numFmtId="0" fontId="33" fillId="70" borderId="215">
      <alignment horizontal="left" vertical="top" indent="1"/>
    </xf>
    <xf numFmtId="0" fontId="33" fillId="14" borderId="204">
      <alignment horizontal="left" vertical="center" indent="1"/>
    </xf>
    <xf numFmtId="0" fontId="33" fillId="53" borderId="203">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14" borderId="204">
      <alignment horizontal="left" vertical="center" indent="1"/>
    </xf>
    <xf numFmtId="0" fontId="33" fillId="14" borderId="215">
      <alignment horizontal="left" vertical="center" indent="1"/>
    </xf>
    <xf numFmtId="0" fontId="33" fillId="53" borderId="203">
      <alignment horizontal="left" vertical="center" indent="1"/>
    </xf>
    <xf numFmtId="0" fontId="33" fillId="53" borderId="214">
      <alignment horizontal="left" vertical="center" indent="1"/>
    </xf>
    <xf numFmtId="0" fontId="33" fillId="14" borderId="204">
      <alignment horizontal="left" vertical="center" indent="1"/>
    </xf>
    <xf numFmtId="0" fontId="33" fillId="14" borderId="215">
      <alignment horizontal="left" vertical="center" indent="1"/>
    </xf>
    <xf numFmtId="0" fontId="33" fillId="14" borderId="215">
      <alignment horizontal="left" vertical="center" indent="1"/>
    </xf>
    <xf numFmtId="0" fontId="33" fillId="14" borderId="204">
      <alignment horizontal="left" vertical="top" indent="1"/>
    </xf>
    <xf numFmtId="0" fontId="33" fillId="53" borderId="203">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14" borderId="204">
      <alignment horizontal="left" vertical="top" indent="1"/>
    </xf>
    <xf numFmtId="0" fontId="33" fillId="14" borderId="215">
      <alignment horizontal="left" vertical="top" indent="1"/>
    </xf>
    <xf numFmtId="0" fontId="33" fillId="53" borderId="203">
      <alignment horizontal="left" vertical="center" indent="1"/>
    </xf>
    <xf numFmtId="0" fontId="33" fillId="53" borderId="214">
      <alignment horizontal="left" vertical="center" indent="1"/>
    </xf>
    <xf numFmtId="0" fontId="33" fillId="14" borderId="204">
      <alignment horizontal="left" vertical="top" indent="1"/>
    </xf>
    <xf numFmtId="0" fontId="33" fillId="14" borderId="215">
      <alignment horizontal="left" vertical="top" indent="1"/>
    </xf>
    <xf numFmtId="0" fontId="33" fillId="14" borderId="215">
      <alignment horizontal="left" vertical="top" indent="1"/>
    </xf>
    <xf numFmtId="4" fontId="39" fillId="17" borderId="204">
      <alignment vertical="center"/>
    </xf>
    <xf numFmtId="4" fontId="161" fillId="14" borderId="204">
      <alignment vertical="center"/>
    </xf>
    <xf numFmtId="4" fontId="39" fillId="17" borderId="203">
      <alignment vertical="center"/>
    </xf>
    <xf numFmtId="4" fontId="39" fillId="17" borderId="214">
      <alignment vertical="center"/>
    </xf>
    <xf numFmtId="4" fontId="161" fillId="14" borderId="215">
      <alignment vertical="center"/>
    </xf>
    <xf numFmtId="4" fontId="161" fillId="14" borderId="204">
      <alignment vertical="center"/>
    </xf>
    <xf numFmtId="4" fontId="161" fillId="14" borderId="215">
      <alignment vertical="center"/>
    </xf>
    <xf numFmtId="4" fontId="39" fillId="17" borderId="204">
      <alignment vertical="center"/>
    </xf>
    <xf numFmtId="4" fontId="39" fillId="17" borderId="215">
      <alignment vertical="center"/>
    </xf>
    <xf numFmtId="4" fontId="39" fillId="17" borderId="204">
      <alignment vertical="center"/>
    </xf>
    <xf numFmtId="4" fontId="39" fillId="17" borderId="215">
      <alignment vertical="center"/>
    </xf>
    <xf numFmtId="4" fontId="39" fillId="17" borderId="215">
      <alignment vertical="center"/>
    </xf>
    <xf numFmtId="4" fontId="160" fillId="17" borderId="204">
      <alignment vertical="center"/>
    </xf>
    <xf numFmtId="4" fontId="162" fillId="14" borderId="204">
      <alignment vertical="center"/>
    </xf>
    <xf numFmtId="4" fontId="160" fillId="17" borderId="203">
      <alignment vertical="center"/>
    </xf>
    <xf numFmtId="4" fontId="160" fillId="17" borderId="214">
      <alignment vertical="center"/>
    </xf>
    <xf numFmtId="4" fontId="162" fillId="14" borderId="215">
      <alignment vertical="center"/>
    </xf>
    <xf numFmtId="4" fontId="162" fillId="14" borderId="204">
      <alignment vertical="center"/>
    </xf>
    <xf numFmtId="4" fontId="162" fillId="14" borderId="215">
      <alignment vertical="center"/>
    </xf>
    <xf numFmtId="4" fontId="160" fillId="17" borderId="204">
      <alignment vertical="center"/>
    </xf>
    <xf numFmtId="4" fontId="160" fillId="17" borderId="215">
      <alignment vertical="center"/>
    </xf>
    <xf numFmtId="4" fontId="160" fillId="17" borderId="204">
      <alignment vertical="center"/>
    </xf>
    <xf numFmtId="4" fontId="160" fillId="17" borderId="215">
      <alignment vertical="center"/>
    </xf>
    <xf numFmtId="4" fontId="160" fillId="17" borderId="215">
      <alignment vertical="center"/>
    </xf>
    <xf numFmtId="4" fontId="39" fillId="17" borderId="204">
      <alignment horizontal="left" vertical="center" indent="1"/>
    </xf>
    <xf numFmtId="4" fontId="157" fillId="70" borderId="206">
      <alignment horizontal="left" vertical="center" indent="1"/>
    </xf>
    <xf numFmtId="4" fontId="39" fillId="17" borderId="203">
      <alignment horizontal="left" vertical="center" indent="1"/>
    </xf>
    <xf numFmtId="4" fontId="39" fillId="17" borderId="214">
      <alignment horizontal="left" vertical="center" indent="1"/>
    </xf>
    <xf numFmtId="4" fontId="157" fillId="70" borderId="217">
      <alignment horizontal="left" vertical="center" indent="1"/>
    </xf>
    <xf numFmtId="4" fontId="157" fillId="70" borderId="206">
      <alignment horizontal="left" vertical="center" indent="1"/>
    </xf>
    <xf numFmtId="4" fontId="157" fillId="70" borderId="217">
      <alignment horizontal="left" vertical="center" indent="1"/>
    </xf>
    <xf numFmtId="4" fontId="39" fillId="17" borderId="204">
      <alignment horizontal="left" vertical="center" indent="1"/>
    </xf>
    <xf numFmtId="4" fontId="39" fillId="17" borderId="215">
      <alignment horizontal="left" vertical="center" indent="1"/>
    </xf>
    <xf numFmtId="4" fontId="39" fillId="17" borderId="204">
      <alignment horizontal="left" vertical="center" indent="1"/>
    </xf>
    <xf numFmtId="4" fontId="39" fillId="17" borderId="215">
      <alignment horizontal="left" vertical="center" indent="1"/>
    </xf>
    <xf numFmtId="4" fontId="39" fillId="17" borderId="215">
      <alignment horizontal="left" vertical="center" indent="1"/>
    </xf>
    <xf numFmtId="0" fontId="39" fillId="17" borderId="204">
      <alignment horizontal="left" vertical="top" indent="1"/>
    </xf>
    <xf numFmtId="4" fontId="39" fillId="17" borderId="203">
      <alignment horizontal="left" vertical="center" indent="1"/>
    </xf>
    <xf numFmtId="4" fontId="39" fillId="17" borderId="214">
      <alignment horizontal="left" vertical="center" indent="1"/>
    </xf>
    <xf numFmtId="0" fontId="39" fillId="17" borderId="204">
      <alignment horizontal="left" vertical="top" indent="1"/>
    </xf>
    <xf numFmtId="0" fontId="39" fillId="17" borderId="215">
      <alignment horizontal="left" vertical="top" indent="1"/>
    </xf>
    <xf numFmtId="0" fontId="39" fillId="17" borderId="204">
      <alignment horizontal="left" vertical="top" indent="1"/>
    </xf>
    <xf numFmtId="0" fontId="39" fillId="17" borderId="215">
      <alignment horizontal="left" vertical="top" indent="1"/>
    </xf>
    <xf numFmtId="0" fontId="39" fillId="17" borderId="215">
      <alignment horizontal="left" vertical="top" indent="1"/>
    </xf>
    <xf numFmtId="4" fontId="39" fillId="69" borderId="204">
      <alignment horizontal="right" vertical="center"/>
    </xf>
    <xf numFmtId="4" fontId="161" fillId="14" borderId="204">
      <alignment horizontal="right" vertical="center"/>
    </xf>
    <xf numFmtId="4" fontId="39" fillId="44" borderId="203">
      <alignment horizontal="right" vertical="center"/>
    </xf>
    <xf numFmtId="4" fontId="39" fillId="44" borderId="214">
      <alignment horizontal="right" vertical="center"/>
    </xf>
    <xf numFmtId="4" fontId="161" fillId="14" borderId="215">
      <alignment horizontal="right" vertical="center"/>
    </xf>
    <xf numFmtId="4" fontId="161" fillId="14" borderId="204">
      <alignment horizontal="right" vertical="center"/>
    </xf>
    <xf numFmtId="4" fontId="161" fillId="14" borderId="215">
      <alignment horizontal="right" vertical="center"/>
    </xf>
    <xf numFmtId="4" fontId="39" fillId="69" borderId="204">
      <alignment horizontal="right" vertical="center"/>
    </xf>
    <xf numFmtId="4" fontId="39" fillId="69" borderId="215">
      <alignment horizontal="right" vertical="center"/>
    </xf>
    <xf numFmtId="4" fontId="39" fillId="69" borderId="204">
      <alignment horizontal="right" vertical="center"/>
    </xf>
    <xf numFmtId="4" fontId="39" fillId="69" borderId="215">
      <alignment horizontal="right" vertical="center"/>
    </xf>
    <xf numFmtId="4" fontId="39" fillId="69" borderId="215">
      <alignment horizontal="right" vertical="center"/>
    </xf>
    <xf numFmtId="4" fontId="160" fillId="69" borderId="204">
      <alignment horizontal="right" vertical="center"/>
    </xf>
    <xf numFmtId="4" fontId="162" fillId="14" borderId="204">
      <alignment horizontal="right" vertical="center"/>
    </xf>
    <xf numFmtId="4" fontId="160" fillId="44" borderId="203">
      <alignment horizontal="right" vertical="center"/>
    </xf>
    <xf numFmtId="4" fontId="160" fillId="44" borderId="214">
      <alignment horizontal="right" vertical="center"/>
    </xf>
    <xf numFmtId="4" fontId="162" fillId="14" borderId="215">
      <alignment horizontal="right" vertical="center"/>
    </xf>
    <xf numFmtId="4" fontId="162" fillId="14" borderId="204">
      <alignment horizontal="right" vertical="center"/>
    </xf>
    <xf numFmtId="4" fontId="162" fillId="14" borderId="215">
      <alignment horizontal="right" vertical="center"/>
    </xf>
    <xf numFmtId="4" fontId="160" fillId="69" borderId="204">
      <alignment horizontal="right" vertical="center"/>
    </xf>
    <xf numFmtId="4" fontId="160" fillId="69" borderId="215">
      <alignment horizontal="right" vertical="center"/>
    </xf>
    <xf numFmtId="4" fontId="160" fillId="69" borderId="204">
      <alignment horizontal="right" vertical="center"/>
    </xf>
    <xf numFmtId="4" fontId="160" fillId="69" borderId="215">
      <alignment horizontal="right" vertical="center"/>
    </xf>
    <xf numFmtId="4" fontId="160" fillId="69" borderId="215">
      <alignment horizontal="right" vertical="center"/>
    </xf>
    <xf numFmtId="4" fontId="39" fillId="71" borderId="204">
      <alignment horizontal="left" vertical="center" indent="1"/>
    </xf>
    <xf numFmtId="4" fontId="157" fillId="70" borderId="20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4" fontId="157" fillId="70" borderId="215">
      <alignment horizontal="left" vertical="center" indent="1"/>
    </xf>
    <xf numFmtId="4" fontId="157" fillId="70" borderId="204">
      <alignment horizontal="left" vertical="center" indent="1"/>
    </xf>
    <xf numFmtId="0" fontId="33" fillId="53" borderId="203">
      <alignment horizontal="left" vertical="center" indent="1"/>
    </xf>
    <xf numFmtId="0" fontId="33" fillId="53" borderId="214">
      <alignment horizontal="left" vertical="center" indent="1"/>
    </xf>
    <xf numFmtId="4" fontId="157" fillId="70" borderId="215">
      <alignment horizontal="left" vertical="center" indent="1"/>
    </xf>
    <xf numFmtId="0" fontId="33" fillId="53" borderId="203">
      <alignment horizontal="left" vertical="center" indent="1"/>
    </xf>
    <xf numFmtId="0" fontId="33" fillId="53" borderId="214">
      <alignment horizontal="left" vertical="center" indent="1"/>
    </xf>
    <xf numFmtId="4" fontId="157" fillId="70" borderId="204">
      <alignment horizontal="left" vertical="center" indent="1"/>
    </xf>
    <xf numFmtId="4" fontId="157" fillId="70" borderId="215">
      <alignment horizontal="left" vertical="center" indent="1"/>
    </xf>
    <xf numFmtId="4" fontId="39" fillId="71" borderId="204">
      <alignment horizontal="left" vertical="center" indent="1"/>
    </xf>
    <xf numFmtId="4" fontId="39" fillId="71" borderId="215">
      <alignment horizontal="left" vertical="center" indent="1"/>
    </xf>
    <xf numFmtId="0" fontId="33" fillId="53" borderId="203">
      <alignment horizontal="left" vertical="center" indent="1"/>
    </xf>
    <xf numFmtId="0" fontId="33" fillId="53" borderId="214">
      <alignment horizontal="left" vertical="center" indent="1"/>
    </xf>
    <xf numFmtId="4" fontId="39" fillId="71" borderId="204">
      <alignment horizontal="left" vertical="center" indent="1"/>
    </xf>
    <xf numFmtId="4" fontId="39" fillId="71" borderId="215">
      <alignment horizontal="left" vertical="center" indent="1"/>
    </xf>
    <xf numFmtId="4" fontId="39" fillId="71" borderId="215">
      <alignment horizontal="left" vertical="center" indent="1"/>
    </xf>
    <xf numFmtId="0" fontId="39" fillId="52" borderId="204">
      <alignment horizontal="left" vertical="top" indent="1"/>
    </xf>
    <xf numFmtId="0" fontId="33" fillId="53" borderId="203">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3" fillId="53" borderId="203">
      <alignment horizontal="left" vertical="center" indent="1"/>
    </xf>
    <xf numFmtId="0" fontId="33" fillId="53" borderId="214">
      <alignment horizontal="left" vertical="center" indent="1"/>
    </xf>
    <xf numFmtId="0" fontId="39" fillId="52" borderId="204">
      <alignment horizontal="left" vertical="top" indent="1"/>
    </xf>
    <xf numFmtId="0" fontId="39" fillId="52" borderId="215">
      <alignment horizontal="left" vertical="top" indent="1"/>
    </xf>
    <xf numFmtId="0" fontId="33" fillId="53" borderId="203">
      <alignment horizontal="left" vertical="center" indent="1"/>
    </xf>
    <xf numFmtId="0" fontId="33" fillId="53" borderId="214">
      <alignment horizontal="left" vertical="center" indent="1"/>
    </xf>
    <xf numFmtId="0" fontId="39" fillId="52" borderId="204">
      <alignment horizontal="left" vertical="top" indent="1"/>
    </xf>
    <xf numFmtId="0" fontId="39" fillId="52" borderId="215">
      <alignment horizontal="left" vertical="top" indent="1"/>
    </xf>
    <xf numFmtId="0" fontId="39" fillId="52" borderId="215">
      <alignment horizontal="left" vertical="top" indent="1"/>
    </xf>
    <xf numFmtId="4" fontId="163" fillId="52" borderId="206">
      <alignment horizontal="left" vertical="center" indent="1"/>
    </xf>
    <xf numFmtId="4" fontId="163" fillId="52" borderId="217">
      <alignment horizontal="left" vertical="center" indent="1"/>
    </xf>
    <xf numFmtId="4" fontId="163" fillId="52" borderId="206">
      <alignment horizontal="left" vertical="center" indent="1"/>
    </xf>
    <xf numFmtId="4" fontId="163" fillId="52" borderId="217">
      <alignment horizontal="left" vertical="center" indent="1"/>
    </xf>
    <xf numFmtId="4" fontId="165" fillId="69" borderId="204">
      <alignment horizontal="right" vertical="center"/>
    </xf>
    <xf numFmtId="4" fontId="166" fillId="14" borderId="204">
      <alignment horizontal="right" vertical="center"/>
    </xf>
    <xf numFmtId="4" fontId="165" fillId="44" borderId="203">
      <alignment horizontal="right" vertical="center"/>
    </xf>
    <xf numFmtId="4" fontId="165" fillId="44" borderId="214">
      <alignment horizontal="right" vertical="center"/>
    </xf>
    <xf numFmtId="4" fontId="166" fillId="14" borderId="215">
      <alignment horizontal="right" vertical="center"/>
    </xf>
    <xf numFmtId="4" fontId="166" fillId="14" borderId="204">
      <alignment horizontal="right" vertical="center"/>
    </xf>
    <xf numFmtId="4" fontId="166" fillId="14" borderId="215">
      <alignment horizontal="right" vertical="center"/>
    </xf>
    <xf numFmtId="4" fontId="165" fillId="69" borderId="204">
      <alignment horizontal="right" vertical="center"/>
    </xf>
    <xf numFmtId="4" fontId="165" fillId="69" borderId="215">
      <alignment horizontal="right" vertical="center"/>
    </xf>
    <xf numFmtId="4" fontId="165" fillId="69" borderId="204">
      <alignment horizontal="right" vertical="center"/>
    </xf>
    <xf numFmtId="4" fontId="165" fillId="69" borderId="215">
      <alignment horizontal="right" vertical="center"/>
    </xf>
    <xf numFmtId="4" fontId="165" fillId="69" borderId="215">
      <alignment horizontal="right" vertical="center"/>
    </xf>
    <xf numFmtId="0" fontId="186" fillId="59" borderId="196">
      <alignment vertical="center"/>
    </xf>
    <xf numFmtId="0" fontId="186" fillId="59" borderId="208">
      <alignment vertical="center"/>
    </xf>
    <xf numFmtId="299" fontId="193" fillId="0" borderId="197">
      <alignment vertical="center"/>
    </xf>
    <xf numFmtId="299" fontId="193" fillId="0" borderId="209">
      <alignment vertical="center"/>
    </xf>
    <xf numFmtId="0" fontId="33" fillId="0" borderId="198"/>
    <xf numFmtId="0" fontId="33" fillId="0" borderId="198"/>
    <xf numFmtId="0" fontId="33" fillId="0" borderId="218"/>
    <xf numFmtId="0" fontId="33" fillId="0" borderId="198"/>
    <xf numFmtId="0" fontId="33" fillId="0" borderId="218"/>
    <xf numFmtId="0" fontId="33" fillId="0" borderId="218"/>
    <xf numFmtId="0" fontId="200" fillId="41" borderId="201">
      <alignment vertical="center"/>
    </xf>
    <xf numFmtId="0" fontId="200" fillId="41" borderId="210">
      <alignment vertical="center"/>
    </xf>
    <xf numFmtId="335" fontId="33" fillId="0" borderId="196">
      <alignment horizontal="right" vertical="center" shrinkToFit="1"/>
    </xf>
    <xf numFmtId="335" fontId="33" fillId="0" borderId="196">
      <alignment horizontal="right" vertical="center" shrinkToFit="1"/>
    </xf>
    <xf numFmtId="335" fontId="33" fillId="0" borderId="208">
      <alignment horizontal="right" vertical="center" shrinkToFit="1"/>
    </xf>
    <xf numFmtId="335" fontId="33" fillId="0" borderId="208">
      <alignment horizontal="right" vertical="center" shrinkToFit="1"/>
    </xf>
    <xf numFmtId="0" fontId="33" fillId="50" borderId="200">
      <alignment vertical="center"/>
    </xf>
    <xf numFmtId="0" fontId="33" fillId="50" borderId="200">
      <alignment vertical="center"/>
    </xf>
    <xf numFmtId="0" fontId="33" fillId="50" borderId="213">
      <alignment vertical="center"/>
    </xf>
    <xf numFmtId="0" fontId="33" fillId="50" borderId="213">
      <alignment vertical="center"/>
    </xf>
    <xf numFmtId="0" fontId="209" fillId="0" borderId="207">
      <alignment vertical="center"/>
    </xf>
    <xf numFmtId="0" fontId="209" fillId="0" borderId="219">
      <alignment vertical="center"/>
    </xf>
    <xf numFmtId="0" fontId="210" fillId="26" borderId="201">
      <alignment vertical="center"/>
    </xf>
    <xf numFmtId="0" fontId="210" fillId="26" borderId="210">
      <alignment vertical="center"/>
    </xf>
    <xf numFmtId="0" fontId="216" fillId="41" borderId="203">
      <alignment vertical="center"/>
    </xf>
    <xf numFmtId="0" fontId="216" fillId="41" borderId="214">
      <alignment vertical="center"/>
    </xf>
  </cellStyleXfs>
  <cellXfs count="508">
    <xf numFmtId="0" fontId="0" fillId="0" borderId="0" xfId="0"/>
    <xf numFmtId="0" fontId="0" fillId="0" borderId="0" xfId="0" applyAlignment="1">
      <alignment horizontal="center"/>
    </xf>
    <xf numFmtId="0" fontId="0" fillId="0" borderId="2" xfId="0" applyBorder="1" applyAlignment="1">
      <alignment vertical="center"/>
    </xf>
    <xf numFmtId="0" fontId="0" fillId="0" borderId="2" xfId="0" applyBorder="1"/>
    <xf numFmtId="43" fontId="2" fillId="4" borderId="2" xfId="1" applyFill="1" applyBorder="1" applyAlignment="1">
      <alignment horizontal="center" vertical="center"/>
    </xf>
    <xf numFmtId="167" fontId="2" fillId="4" borderId="14" xfId="1" applyNumberFormat="1" applyFill="1" applyBorder="1" applyAlignment="1">
      <alignment horizontal="center" vertical="center"/>
    </xf>
    <xf numFmtId="167" fontId="2" fillId="4" borderId="2" xfId="1" applyNumberFormat="1" applyFill="1" applyBorder="1" applyAlignment="1">
      <alignment horizontal="center" vertical="center"/>
    </xf>
    <xf numFmtId="167" fontId="0" fillId="4" borderId="2" xfId="1" applyNumberFormat="1" applyFont="1" applyFill="1" applyBorder="1" applyAlignment="1">
      <alignment horizontal="center" vertical="center"/>
    </xf>
    <xf numFmtId="43" fontId="3" fillId="2" borderId="2" xfId="1" applyFont="1" applyFill="1" applyBorder="1" applyAlignment="1">
      <alignment horizontal="center" vertical="center"/>
    </xf>
    <xf numFmtId="0" fontId="0" fillId="0" borderId="2" xfId="0" applyBorder="1" applyAlignment="1">
      <alignment horizontal="right" vertical="center"/>
    </xf>
    <xf numFmtId="0" fontId="0" fillId="0" borderId="13" xfId="0" quotePrefix="1" applyBorder="1" applyAlignment="1">
      <alignment horizontal="center" vertical="center"/>
    </xf>
    <xf numFmtId="43" fontId="0" fillId="0" borderId="0" xfId="1" applyFont="1"/>
    <xf numFmtId="0" fontId="0" fillId="6" borderId="2" xfId="6" applyFont="1" applyBorder="1" applyAlignment="1">
      <alignment horizontal="center" vertical="top" wrapText="1"/>
    </xf>
    <xf numFmtId="43" fontId="0" fillId="0" borderId="0" xfId="1" applyFont="1" applyAlignment="1">
      <alignment horizontal="center" vertical="center"/>
    </xf>
    <xf numFmtId="0" fontId="0" fillId="6" borderId="2" xfId="6" applyFont="1" applyBorder="1" applyAlignment="1">
      <alignment horizontal="left" vertical="top" wrapText="1"/>
    </xf>
    <xf numFmtId="0" fontId="0" fillId="0" borderId="0" xfId="0" applyAlignment="1">
      <alignment horizontal="center" vertical="center"/>
    </xf>
    <xf numFmtId="0" fontId="15" fillId="0" borderId="0" xfId="0" applyFont="1" applyAlignment="1">
      <alignment horizontal="right"/>
    </xf>
    <xf numFmtId="3" fontId="0" fillId="4" borderId="16" xfId="4" applyNumberFormat="1" applyFont="1" applyBorder="1" applyAlignment="1"/>
    <xf numFmtId="3" fontId="0" fillId="0" borderId="0" xfId="0" applyNumberFormat="1"/>
    <xf numFmtId="169" fontId="0" fillId="0" borderId="0" xfId="0" applyNumberFormat="1"/>
    <xf numFmtId="0" fontId="0" fillId="0" borderId="0" xfId="0" applyAlignment="1">
      <alignment horizontal="right"/>
    </xf>
    <xf numFmtId="3" fontId="0" fillId="0" borderId="0" xfId="0" applyNumberFormat="1" applyAlignment="1">
      <alignment horizontal="center"/>
    </xf>
    <xf numFmtId="0" fontId="13" fillId="0" borderId="0" xfId="0" applyFont="1"/>
    <xf numFmtId="0" fontId="14" fillId="0" borderId="0" xfId="0" applyFont="1"/>
    <xf numFmtId="0" fontId="14" fillId="4" borderId="2" xfId="4" applyFont="1" applyBorder="1" applyAlignment="1">
      <alignment horizontal="center" vertical="center" wrapText="1"/>
    </xf>
    <xf numFmtId="0" fontId="20" fillId="0" borderId="0" xfId="0" applyFont="1"/>
    <xf numFmtId="0" fontId="14" fillId="0" borderId="14" xfId="0" quotePrefix="1" applyFont="1" applyBorder="1" applyAlignment="1">
      <alignment horizontal="center" vertical="center"/>
    </xf>
    <xf numFmtId="0" fontId="21" fillId="0" borderId="7" xfId="5" applyFont="1" applyFill="1" applyBorder="1" applyAlignment="1">
      <alignment vertical="center" wrapText="1"/>
    </xf>
    <xf numFmtId="0" fontId="21" fillId="0" borderId="0" xfId="0" applyFont="1"/>
    <xf numFmtId="43" fontId="13" fillId="0" borderId="0" xfId="1" applyFont="1" applyAlignment="1">
      <alignment horizontal="center" vertical="center"/>
    </xf>
    <xf numFmtId="0" fontId="22" fillId="0" borderId="0" xfId="0" applyFont="1"/>
    <xf numFmtId="0" fontId="22" fillId="0" borderId="3" xfId="0" applyFont="1" applyBorder="1"/>
    <xf numFmtId="0" fontId="22" fillId="0" borderId="2" xfId="0" quotePrefix="1" applyFont="1" applyBorder="1" applyAlignment="1">
      <alignment horizontal="center" vertical="center"/>
    </xf>
    <xf numFmtId="0" fontId="18" fillId="0" borderId="22" xfId="0" quotePrefix="1" applyFont="1" applyBorder="1" applyAlignment="1">
      <alignment horizontal="center" vertical="center"/>
    </xf>
    <xf numFmtId="0" fontId="18" fillId="0" borderId="22" xfId="0" applyFont="1" applyBorder="1" applyAlignment="1">
      <alignment wrapText="1"/>
    </xf>
    <xf numFmtId="3" fontId="0" fillId="0" borderId="2" xfId="0" applyNumberFormat="1" applyBorder="1" applyAlignment="1">
      <alignment horizontal="center"/>
    </xf>
    <xf numFmtId="0" fontId="15" fillId="0" borderId="0" xfId="0" applyFont="1" applyAlignment="1">
      <alignment horizontal="center"/>
    </xf>
    <xf numFmtId="3" fontId="15" fillId="0" borderId="0" xfId="1" quotePrefix="1" applyNumberFormat="1" applyFont="1" applyFill="1" applyBorder="1" applyAlignment="1">
      <alignment horizontal="right" vertical="center"/>
    </xf>
    <xf numFmtId="43" fontId="14" fillId="0" borderId="2" xfId="1" quotePrefix="1" applyFont="1" applyBorder="1" applyAlignment="1">
      <alignment horizontal="center" vertical="center"/>
    </xf>
    <xf numFmtId="0" fontId="14" fillId="0" borderId="28" xfId="0" applyFont="1" applyBorder="1" applyAlignment="1">
      <alignment horizontal="center" vertical="center"/>
    </xf>
    <xf numFmtId="0" fontId="14" fillId="0" borderId="29" xfId="0" quotePrefix="1" applyFont="1" applyBorder="1" applyAlignment="1">
      <alignment horizontal="center" vertical="center"/>
    </xf>
    <xf numFmtId="43" fontId="3" fillId="2" borderId="8" xfId="1" applyFont="1" applyFill="1" applyBorder="1" applyAlignment="1">
      <alignment horizontal="center" vertical="center"/>
    </xf>
    <xf numFmtId="0" fontId="0" fillId="0" borderId="36" xfId="0" applyBorder="1"/>
    <xf numFmtId="43" fontId="21" fillId="0" borderId="2" xfId="1" applyFont="1" applyBorder="1" applyAlignment="1">
      <alignment horizontal="center" vertical="center"/>
    </xf>
    <xf numFmtId="9" fontId="21" fillId="0" borderId="2" xfId="8" applyFont="1" applyBorder="1" applyAlignment="1">
      <alignment horizontal="center" vertical="center"/>
    </xf>
    <xf numFmtId="2" fontId="21" fillId="0" borderId="2" xfId="8" applyNumberFormat="1" applyFont="1" applyBorder="1" applyAlignment="1">
      <alignment horizontal="center" vertical="center"/>
    </xf>
    <xf numFmtId="0" fontId="24" fillId="0" borderId="0" xfId="0" applyFont="1" applyAlignment="1">
      <alignment horizontal="center" vertical="center"/>
    </xf>
    <xf numFmtId="0" fontId="23" fillId="7" borderId="22" xfId="0" applyFont="1" applyFill="1" applyBorder="1" applyAlignment="1">
      <alignment vertical="center" wrapText="1"/>
    </xf>
    <xf numFmtId="0" fontId="4" fillId="8" borderId="0" xfId="5" applyFill="1" applyBorder="1" applyAlignment="1"/>
    <xf numFmtId="0" fontId="9" fillId="8" borderId="0" xfId="3" applyFont="1" applyFill="1" applyBorder="1" applyAlignment="1">
      <alignment vertical="center" wrapText="1"/>
    </xf>
    <xf numFmtId="0" fontId="22" fillId="9" borderId="10" xfId="0" applyFont="1" applyFill="1" applyBorder="1"/>
    <xf numFmtId="0" fontId="22" fillId="9" borderId="12" xfId="0" applyFont="1" applyFill="1" applyBorder="1"/>
    <xf numFmtId="0" fontId="22" fillId="9" borderId="5" xfId="0" applyFont="1" applyFill="1" applyBorder="1"/>
    <xf numFmtId="0" fontId="13" fillId="0" borderId="2" xfId="0" applyFont="1" applyBorder="1"/>
    <xf numFmtId="9" fontId="0" fillId="0" borderId="0" xfId="8" applyFont="1"/>
    <xf numFmtId="10" fontId="21" fillId="0" borderId="2" xfId="8" applyNumberFormat="1" applyFont="1" applyBorder="1" applyAlignment="1">
      <alignment horizontal="center" vertical="center"/>
    </xf>
    <xf numFmtId="10" fontId="0" fillId="0" borderId="2" xfId="8" applyNumberFormat="1" applyFont="1" applyBorder="1" applyAlignment="1">
      <alignment horizontal="center" vertical="center"/>
    </xf>
    <xf numFmtId="3" fontId="0" fillId="8" borderId="2" xfId="4" applyNumberFormat="1" applyFont="1" applyFill="1" applyBorder="1" applyAlignment="1">
      <alignment horizontal="center" vertical="center"/>
    </xf>
    <xf numFmtId="3" fontId="21" fillId="0" borderId="2" xfId="1" applyNumberFormat="1" applyFont="1" applyBorder="1" applyAlignment="1">
      <alignment horizontal="center" vertical="center"/>
    </xf>
    <xf numFmtId="3" fontId="21" fillId="0" borderId="2" xfId="0" applyNumberFormat="1" applyFont="1" applyBorder="1" applyAlignment="1">
      <alignment horizontal="center" vertical="center"/>
    </xf>
    <xf numFmtId="0" fontId="14" fillId="0" borderId="2" xfId="0" applyFont="1" applyBorder="1" applyAlignment="1">
      <alignment horizontal="center" vertical="center" wrapText="1"/>
    </xf>
    <xf numFmtId="0" fontId="25" fillId="0" borderId="0" xfId="0" applyFont="1" applyAlignment="1">
      <alignment horizontal="left" vertical="center"/>
    </xf>
    <xf numFmtId="0" fontId="25" fillId="0" borderId="0" xfId="0" applyFont="1" applyAlignment="1">
      <alignment horizontal="left" vertical="top"/>
    </xf>
    <xf numFmtId="43" fontId="3" fillId="2" borderId="4" xfId="1" applyFont="1" applyFill="1" applyBorder="1" applyAlignment="1">
      <alignment horizontal="center" vertical="center" wrapText="1"/>
    </xf>
    <xf numFmtId="0" fontId="14" fillId="0" borderId="43" xfId="0" quotePrefix="1" applyFont="1" applyBorder="1" applyAlignment="1">
      <alignment horizontal="center" vertical="center"/>
    </xf>
    <xf numFmtId="0" fontId="14" fillId="0" borderId="28" xfId="0" quotePrefix="1" applyFont="1" applyBorder="1" applyAlignment="1">
      <alignment horizontal="center" vertical="center"/>
    </xf>
    <xf numFmtId="0" fontId="0" fillId="0" borderId="2" xfId="0" applyBorder="1" applyAlignment="1">
      <alignment horizontal="center" vertical="center"/>
    </xf>
    <xf numFmtId="165" fontId="0" fillId="0" borderId="2" xfId="1" applyNumberFormat="1" applyFont="1" applyFill="1" applyBorder="1" applyAlignment="1">
      <alignment horizontal="center" vertical="center"/>
    </xf>
    <xf numFmtId="165" fontId="2" fillId="0" borderId="2" xfId="1" applyNumberFormat="1" applyFont="1" applyFill="1" applyBorder="1" applyAlignment="1">
      <alignment horizontal="center" vertical="center"/>
    </xf>
    <xf numFmtId="0" fontId="0" fillId="0" borderId="0" xfId="0" applyAlignment="1">
      <alignment horizontal="left"/>
    </xf>
    <xf numFmtId="10" fontId="0" fillId="0" borderId="4" xfId="8" applyNumberFormat="1" applyFont="1" applyBorder="1" applyAlignment="1">
      <alignment horizontal="center" vertical="center"/>
    </xf>
    <xf numFmtId="43" fontId="21" fillId="0" borderId="4" xfId="1" applyFont="1" applyBorder="1" applyAlignment="1">
      <alignment horizontal="center" vertical="center"/>
    </xf>
    <xf numFmtId="3" fontId="21" fillId="0" borderId="4" xfId="0" applyNumberFormat="1" applyFont="1" applyBorder="1" applyAlignment="1">
      <alignment horizontal="center" vertical="center"/>
    </xf>
    <xf numFmtId="9" fontId="21" fillId="0" borderId="4" xfId="8" applyFont="1" applyBorder="1" applyAlignment="1">
      <alignment horizontal="center" vertical="center"/>
    </xf>
    <xf numFmtId="2" fontId="21" fillId="0" borderId="4" xfId="8" applyNumberFormat="1" applyFont="1" applyBorder="1" applyAlignment="1">
      <alignment horizontal="center" vertical="center"/>
    </xf>
    <xf numFmtId="20" fontId="18" fillId="0" borderId="0" xfId="0" quotePrefix="1" applyNumberFormat="1" applyFont="1" applyAlignment="1">
      <alignment horizontal="center" vertical="center"/>
    </xf>
    <xf numFmtId="0" fontId="21" fillId="0" borderId="0" xfId="0" applyFont="1" applyAlignment="1">
      <alignment vertical="center" wrapText="1"/>
    </xf>
    <xf numFmtId="0" fontId="0" fillId="0" borderId="10" xfId="0" applyBorder="1" applyAlignment="1">
      <alignment vertical="center" wrapText="1"/>
    </xf>
    <xf numFmtId="0" fontId="0" fillId="0" borderId="0" xfId="0" applyAlignment="1">
      <alignment vertical="center" wrapText="1"/>
    </xf>
    <xf numFmtId="0" fontId="0" fillId="0" borderId="10" xfId="0" applyBorder="1"/>
    <xf numFmtId="0" fontId="0" fillId="0" borderId="0" xfId="0" applyAlignment="1">
      <alignment wrapText="1"/>
    </xf>
    <xf numFmtId="0" fontId="14" fillId="0" borderId="0" xfId="0" applyFont="1" applyAlignment="1">
      <alignment vertical="center" wrapText="1"/>
    </xf>
    <xf numFmtId="0" fontId="14" fillId="4" borderId="2" xfId="4" applyFont="1" applyBorder="1" applyAlignment="1">
      <alignment horizontal="center" vertical="center"/>
    </xf>
    <xf numFmtId="0" fontId="14" fillId="4" borderId="14" xfId="4" applyFont="1" applyBorder="1" applyAlignment="1">
      <alignment horizontal="center" vertical="center"/>
    </xf>
    <xf numFmtId="0" fontId="14" fillId="0" borderId="2" xfId="0" quotePrefix="1" applyFont="1" applyBorder="1" applyAlignment="1">
      <alignment horizontal="center" vertical="center"/>
    </xf>
    <xf numFmtId="0" fontId="14" fillId="0" borderId="16" xfId="0" quotePrefix="1" applyFont="1" applyBorder="1" applyAlignment="1">
      <alignment horizontal="center" vertical="center"/>
    </xf>
    <xf numFmtId="9" fontId="21" fillId="0" borderId="0" xfId="8" applyFont="1" applyFill="1" applyAlignment="1">
      <alignmen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165" fontId="1" fillId="0" borderId="4" xfId="1" applyNumberFormat="1" applyFont="1" applyBorder="1" applyAlignment="1">
      <alignment horizontal="center" vertical="center"/>
    </xf>
    <xf numFmtId="0" fontId="1" fillId="0" borderId="9" xfId="0" applyFont="1" applyBorder="1" applyAlignment="1">
      <alignment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165" fontId="1" fillId="0" borderId="5" xfId="1" applyNumberFormat="1" applyFont="1" applyBorder="1" applyAlignment="1">
      <alignment horizontal="center" vertical="center"/>
    </xf>
    <xf numFmtId="0" fontId="1" fillId="0" borderId="11" xfId="0" applyFont="1" applyBorder="1" applyAlignment="1">
      <alignment wrapText="1"/>
    </xf>
    <xf numFmtId="21" fontId="1" fillId="0" borderId="10" xfId="0" quotePrefix="1" applyNumberFormat="1" applyFont="1" applyBorder="1" applyAlignment="1">
      <alignment horizontal="center" vertical="center"/>
    </xf>
    <xf numFmtId="0" fontId="1" fillId="0" borderId="11" xfId="0" applyFont="1" applyBorder="1" applyAlignment="1">
      <alignment horizontal="left" vertical="center" wrapText="1"/>
    </xf>
    <xf numFmtId="21" fontId="1" fillId="0" borderId="18" xfId="0" quotePrefix="1" applyNumberFormat="1" applyFont="1" applyBorder="1" applyAlignment="1">
      <alignment horizontal="center" vertical="center"/>
    </xf>
    <xf numFmtId="0" fontId="1" fillId="0" borderId="20" xfId="0" applyFont="1" applyBorder="1" applyAlignment="1">
      <alignment horizontal="center" vertical="center"/>
    </xf>
    <xf numFmtId="165" fontId="1" fillId="0" borderId="25" xfId="1" applyNumberFormat="1" applyFont="1" applyBorder="1" applyAlignment="1">
      <alignment horizontal="center" vertical="center"/>
    </xf>
    <xf numFmtId="0" fontId="1" fillId="0" borderId="20" xfId="0" applyFont="1" applyBorder="1" applyAlignment="1">
      <alignment horizontal="left" vertical="center"/>
    </xf>
    <xf numFmtId="0" fontId="1" fillId="0" borderId="22" xfId="0" applyFont="1" applyBorder="1" applyAlignment="1">
      <alignment horizontal="center" vertical="center"/>
    </xf>
    <xf numFmtId="0" fontId="1" fillId="7" borderId="22" xfId="0" applyFont="1" applyFill="1" applyBorder="1" applyAlignment="1">
      <alignment horizontal="left" vertical="center" wrapText="1"/>
    </xf>
    <xf numFmtId="20" fontId="1" fillId="0" borderId="0" xfId="0" quotePrefix="1" applyNumberFormat="1" applyFont="1" applyAlignment="1">
      <alignment horizontal="center" vertical="center"/>
    </xf>
    <xf numFmtId="0" fontId="1" fillId="0" borderId="0" xfId="0" applyFont="1" applyAlignment="1">
      <alignment horizontal="center" vertical="center"/>
    </xf>
    <xf numFmtId="0" fontId="1" fillId="0" borderId="0" xfId="0" applyFont="1" applyAlignment="1">
      <alignment wrapText="1"/>
    </xf>
    <xf numFmtId="0" fontId="1" fillId="7" borderId="0" xfId="0" applyFont="1" applyFill="1" applyAlignment="1">
      <alignment horizontal="left" vertical="center" wrapText="1"/>
    </xf>
    <xf numFmtId="20" fontId="1" fillId="0" borderId="19" xfId="0" quotePrefix="1" applyNumberFormat="1" applyFont="1" applyBorder="1" applyAlignment="1">
      <alignment horizontal="center" vertical="center"/>
    </xf>
    <xf numFmtId="0" fontId="1" fillId="0" borderId="19" xfId="0" applyFont="1" applyBorder="1" applyAlignment="1">
      <alignment horizontal="center" vertical="center"/>
    </xf>
    <xf numFmtId="0" fontId="1" fillId="0" borderId="19" xfId="0" applyFont="1" applyBorder="1" applyAlignment="1">
      <alignment wrapText="1"/>
    </xf>
    <xf numFmtId="20" fontId="1" fillId="0" borderId="22" xfId="0" quotePrefix="1" applyNumberFormat="1" applyFont="1" applyBorder="1" applyAlignment="1">
      <alignment horizontal="center" vertical="center"/>
    </xf>
    <xf numFmtId="0" fontId="1" fillId="7" borderId="22" xfId="0" applyFont="1" applyFill="1" applyBorder="1" applyAlignment="1">
      <alignment vertical="center" wrapText="1"/>
    </xf>
    <xf numFmtId="0" fontId="1" fillId="0" borderId="0" xfId="0" applyFont="1"/>
    <xf numFmtId="0" fontId="1" fillId="0" borderId="0" xfId="0" applyFont="1" applyAlignment="1">
      <alignment horizontal="left" vertical="center" wrapText="1"/>
    </xf>
    <xf numFmtId="0" fontId="1" fillId="8" borderId="0" xfId="0" applyFont="1" applyFill="1" applyAlignment="1">
      <alignment horizontal="center" vertical="center"/>
    </xf>
    <xf numFmtId="0" fontId="1" fillId="0" borderId="0" xfId="0" applyFont="1" applyAlignment="1">
      <alignment horizontal="left" vertical="top"/>
    </xf>
    <xf numFmtId="0" fontId="1" fillId="0" borderId="0" xfId="0" applyFont="1" applyAlignment="1">
      <alignment vertical="top" wrapText="1"/>
    </xf>
    <xf numFmtId="0" fontId="1" fillId="0" borderId="4" xfId="0" applyFont="1" applyBorder="1" applyAlignment="1">
      <alignment vertical="top" wrapText="1"/>
    </xf>
    <xf numFmtId="0" fontId="1" fillId="0" borderId="4" xfId="0" applyFont="1" applyBorder="1" applyAlignment="1">
      <alignment vertical="center" wrapText="1"/>
    </xf>
    <xf numFmtId="0" fontId="1" fillId="0" borderId="2" xfId="0" applyFont="1" applyBorder="1" applyAlignment="1">
      <alignment horizontal="center" vertical="center"/>
    </xf>
    <xf numFmtId="0" fontId="1" fillId="7" borderId="2" xfId="0" applyFont="1" applyFill="1" applyBorder="1" applyAlignment="1">
      <alignment horizontal="left" vertical="top" wrapText="1"/>
    </xf>
    <xf numFmtId="20" fontId="1" fillId="0" borderId="2" xfId="0" quotePrefix="1" applyNumberFormat="1" applyFont="1" applyBorder="1" applyAlignment="1">
      <alignment horizontal="center" vertical="center"/>
    </xf>
    <xf numFmtId="0" fontId="1" fillId="0" borderId="2" xfId="0" applyFont="1" applyBorder="1"/>
    <xf numFmtId="165" fontId="1" fillId="0" borderId="2" xfId="1" applyNumberFormat="1" applyFont="1" applyBorder="1" applyAlignment="1">
      <alignment horizontal="center" vertical="center"/>
    </xf>
    <xf numFmtId="43" fontId="1" fillId="0" borderId="2" xfId="1" applyFont="1" applyFill="1" applyBorder="1" applyAlignment="1">
      <alignment horizontal="center" vertical="center"/>
    </xf>
    <xf numFmtId="43" fontId="1" fillId="0" borderId="2" xfId="1" applyFont="1" applyBorder="1" applyAlignment="1">
      <alignment horizontal="center" vertical="center"/>
    </xf>
    <xf numFmtId="0" fontId="1" fillId="0" borderId="2" xfId="0" applyFont="1" applyBorder="1" applyAlignment="1">
      <alignment wrapText="1"/>
    </xf>
    <xf numFmtId="49" fontId="1" fillId="0" borderId="2" xfId="0" quotePrefix="1" applyNumberFormat="1" applyFont="1" applyBorder="1" applyAlignment="1">
      <alignment horizontal="center" vertical="center"/>
    </xf>
    <xf numFmtId="21" fontId="1" fillId="0" borderId="2" xfId="0" quotePrefix="1" applyNumberFormat="1" applyFont="1" applyBorder="1" applyAlignment="1">
      <alignment horizontal="center" vertical="center"/>
    </xf>
    <xf numFmtId="0" fontId="1" fillId="0" borderId="2" xfId="0" applyFont="1" applyBorder="1" applyAlignment="1">
      <alignment horizontal="left" vertical="center"/>
    </xf>
    <xf numFmtId="21" fontId="1" fillId="0" borderId="17" xfId="0" quotePrefix="1" applyNumberFormat="1" applyFont="1" applyBorder="1" applyAlignment="1">
      <alignment horizontal="center" vertical="center"/>
    </xf>
    <xf numFmtId="0" fontId="1" fillId="0" borderId="17" xfId="0" applyFont="1" applyBorder="1" applyAlignment="1">
      <alignment horizontal="center" vertical="center"/>
    </xf>
    <xf numFmtId="0" fontId="1" fillId="0" borderId="17" xfId="0" applyFont="1" applyBorder="1"/>
    <xf numFmtId="0" fontId="1" fillId="0" borderId="22" xfId="0" quotePrefix="1" applyFont="1" applyBorder="1" applyAlignment="1">
      <alignment horizontal="center" vertical="center"/>
    </xf>
    <xf numFmtId="0" fontId="1" fillId="0" borderId="22" xfId="0" applyFont="1" applyBorder="1"/>
    <xf numFmtId="0" fontId="1" fillId="0" borderId="19" xfId="0" applyFont="1" applyBorder="1"/>
    <xf numFmtId="0" fontId="1" fillId="7" borderId="22" xfId="0" applyFont="1" applyFill="1" applyBorder="1" applyAlignment="1">
      <alignment wrapText="1"/>
    </xf>
    <xf numFmtId="20" fontId="1" fillId="0" borderId="0" xfId="0" applyNumberFormat="1" applyFont="1" applyAlignment="1">
      <alignment horizontal="center" vertical="center"/>
    </xf>
    <xf numFmtId="165" fontId="1" fillId="0" borderId="0" xfId="1" applyNumberFormat="1" applyFont="1" applyBorder="1" applyAlignment="1">
      <alignment horizontal="center" vertical="center"/>
    </xf>
    <xf numFmtId="43" fontId="1" fillId="0" borderId="0" xfId="1" applyFont="1" applyFill="1" applyBorder="1" applyAlignment="1">
      <alignment horizontal="center" vertical="center"/>
    </xf>
    <xf numFmtId="43" fontId="1" fillId="0" borderId="0" xfId="1" applyFont="1" applyBorder="1" applyAlignment="1">
      <alignment horizontal="center" vertical="center"/>
    </xf>
    <xf numFmtId="20" fontId="1" fillId="7" borderId="0" xfId="0" quotePrefix="1" applyNumberFormat="1" applyFont="1" applyFill="1" applyAlignment="1">
      <alignment horizontal="center" vertical="center"/>
    </xf>
    <xf numFmtId="0" fontId="1" fillId="7" borderId="0" xfId="0" applyFont="1" applyFill="1" applyAlignment="1">
      <alignment horizontal="center" vertical="center"/>
    </xf>
    <xf numFmtId="165" fontId="1" fillId="7" borderId="0" xfId="1" applyNumberFormat="1" applyFont="1" applyFill="1" applyBorder="1" applyAlignment="1">
      <alignment horizontal="center" vertical="center"/>
    </xf>
    <xf numFmtId="0" fontId="1" fillId="7" borderId="0" xfId="0" applyFont="1" applyFill="1" applyAlignment="1">
      <alignment wrapText="1"/>
    </xf>
    <xf numFmtId="20" fontId="1" fillId="8" borderId="0" xfId="0" applyNumberFormat="1" applyFont="1" applyFill="1" applyAlignment="1">
      <alignment horizontal="center" vertical="center"/>
    </xf>
    <xf numFmtId="20" fontId="1" fillId="8" borderId="18" xfId="0" applyNumberFormat="1" applyFont="1" applyFill="1" applyBorder="1" applyAlignment="1">
      <alignment horizontal="center" vertical="center"/>
    </xf>
    <xf numFmtId="165" fontId="1" fillId="0" borderId="19" xfId="1" applyNumberFormat="1" applyFont="1" applyBorder="1" applyAlignment="1">
      <alignment horizontal="center" vertical="center"/>
    </xf>
    <xf numFmtId="0" fontId="1" fillId="0" borderId="0" xfId="0" quotePrefix="1" applyFont="1" applyAlignment="1">
      <alignment horizontal="center" vertical="center"/>
    </xf>
    <xf numFmtId="0" fontId="1" fillId="0" borderId="19" xfId="0" quotePrefix="1" applyFont="1" applyBorder="1" applyAlignment="1">
      <alignment horizontal="center" vertical="center"/>
    </xf>
    <xf numFmtId="49" fontId="1" fillId="0" borderId="0" xfId="0" quotePrefix="1" applyNumberFormat="1" applyFont="1" applyAlignment="1">
      <alignment horizontal="center" vertical="center"/>
    </xf>
    <xf numFmtId="49" fontId="1" fillId="0" borderId="19" xfId="0" quotePrefix="1" applyNumberFormat="1" applyFont="1" applyBorder="1" applyAlignment="1">
      <alignment horizontal="center" vertical="center"/>
    </xf>
    <xf numFmtId="43" fontId="1" fillId="0" borderId="19" xfId="1" applyFont="1" applyBorder="1" applyAlignment="1">
      <alignment horizontal="center" vertical="center"/>
    </xf>
    <xf numFmtId="0" fontId="1" fillId="0" borderId="19" xfId="0" applyFont="1" applyBorder="1" applyAlignment="1">
      <alignment horizontal="left" vertical="center"/>
    </xf>
    <xf numFmtId="21" fontId="1" fillId="0" borderId="0" xfId="0" quotePrefix="1" applyNumberFormat="1" applyFont="1" applyAlignment="1">
      <alignment horizontal="center" vertical="center"/>
    </xf>
    <xf numFmtId="0" fontId="1" fillId="0" borderId="0" xfId="0" applyFont="1" applyAlignment="1">
      <alignment horizontal="left" vertical="center"/>
    </xf>
    <xf numFmtId="10" fontId="21" fillId="0" borderId="2" xfId="8" applyNumberFormat="1" applyFont="1" applyFill="1" applyBorder="1" applyAlignment="1">
      <alignment horizontal="center" vertical="center"/>
    </xf>
    <xf numFmtId="43" fontId="21" fillId="0" borderId="2" xfId="1" applyFont="1" applyFill="1" applyBorder="1" applyAlignment="1">
      <alignment horizontal="center" vertical="center"/>
    </xf>
    <xf numFmtId="3" fontId="21" fillId="0" borderId="2" xfId="1" applyNumberFormat="1" applyFont="1" applyFill="1" applyBorder="1" applyAlignment="1">
      <alignment horizontal="center" vertical="center"/>
    </xf>
    <xf numFmtId="43" fontId="0" fillId="0" borderId="0" xfId="1" applyFont="1" applyFill="1" applyAlignment="1">
      <alignment horizontal="center" vertical="center"/>
    </xf>
    <xf numFmtId="9" fontId="21" fillId="0" borderId="2" xfId="8" applyFont="1" applyFill="1" applyBorder="1" applyAlignment="1">
      <alignment horizontal="center" vertical="center"/>
    </xf>
    <xf numFmtId="43" fontId="13" fillId="0" borderId="0" xfId="1" applyFont="1" applyFill="1" applyAlignment="1">
      <alignment horizontal="center" vertical="center"/>
    </xf>
    <xf numFmtId="2" fontId="21" fillId="0" borderId="2" xfId="8" applyNumberFormat="1" applyFont="1" applyFill="1" applyBorder="1" applyAlignment="1">
      <alignment horizontal="center" vertical="center"/>
    </xf>
    <xf numFmtId="10" fontId="0" fillId="0" borderId="2" xfId="8" applyNumberFormat="1" applyFont="1" applyFill="1" applyBorder="1" applyAlignment="1">
      <alignment horizontal="center" vertical="center"/>
    </xf>
    <xf numFmtId="0" fontId="0" fillId="0" borderId="16" xfId="0" applyBorder="1"/>
    <xf numFmtId="0" fontId="0" fillId="0" borderId="14" xfId="0" applyBorder="1"/>
    <xf numFmtId="169" fontId="22" fillId="10" borderId="44" xfId="1" applyNumberFormat="1" applyFont="1" applyFill="1" applyBorder="1" applyAlignment="1">
      <alignment horizontal="center" vertical="center"/>
    </xf>
    <xf numFmtId="3" fontId="14" fillId="4" borderId="2" xfId="4" applyNumberFormat="1" applyFont="1" applyBorder="1" applyAlignment="1">
      <alignment horizontal="center" vertical="center"/>
    </xf>
    <xf numFmtId="0" fontId="25" fillId="0" borderId="2" xfId="0" applyFont="1" applyBorder="1" applyAlignment="1">
      <alignment horizontal="center" vertical="center"/>
    </xf>
    <xf numFmtId="0" fontId="14" fillId="11" borderId="2" xfId="0" applyFont="1" applyFill="1" applyBorder="1" applyAlignment="1">
      <alignment horizontal="center" vertical="center" wrapText="1"/>
    </xf>
    <xf numFmtId="3" fontId="0" fillId="11" borderId="2" xfId="0" applyNumberFormat="1" applyFill="1" applyBorder="1" applyAlignment="1">
      <alignment horizontal="center" vertical="center"/>
    </xf>
    <xf numFmtId="169" fontId="14" fillId="0" borderId="0" xfId="0" applyNumberFormat="1" applyFont="1" applyAlignment="1">
      <alignment horizontal="center" vertical="center"/>
    </xf>
    <xf numFmtId="0" fontId="20" fillId="0" borderId="44" xfId="0" applyFont="1" applyBorder="1" applyAlignment="1">
      <alignment horizontal="center" vertical="center"/>
    </xf>
    <xf numFmtId="0" fontId="4" fillId="5" borderId="0" xfId="5" applyBorder="1" applyAlignment="1"/>
    <xf numFmtId="0" fontId="14" fillId="4" borderId="2" xfId="4" applyFont="1" applyBorder="1" applyAlignment="1">
      <alignment vertical="center"/>
    </xf>
    <xf numFmtId="169" fontId="14" fillId="11" borderId="45" xfId="0" applyNumberFormat="1" applyFont="1" applyFill="1" applyBorder="1" applyAlignment="1">
      <alignment horizontal="center" vertical="center"/>
    </xf>
    <xf numFmtId="1" fontId="0" fillId="11" borderId="2" xfId="0" applyNumberFormat="1" applyFill="1" applyBorder="1" applyAlignment="1">
      <alignment horizontal="center" vertical="center"/>
    </xf>
    <xf numFmtId="169" fontId="14" fillId="11" borderId="46" xfId="0" applyNumberFormat="1" applyFont="1" applyFill="1" applyBorder="1" applyAlignment="1">
      <alignment horizontal="center" vertical="center"/>
    </xf>
    <xf numFmtId="169" fontId="14" fillId="11" borderId="47" xfId="0" applyNumberFormat="1" applyFont="1" applyFill="1" applyBorder="1" applyAlignment="1">
      <alignment horizontal="center" vertical="center"/>
    </xf>
    <xf numFmtId="170" fontId="24" fillId="11" borderId="2" xfId="0" applyNumberFormat="1" applyFont="1" applyFill="1" applyBorder="1" applyAlignment="1">
      <alignment horizontal="center" vertical="top" wrapText="1"/>
    </xf>
    <xf numFmtId="3" fontId="24" fillId="11" borderId="2" xfId="0" applyNumberFormat="1" applyFont="1" applyFill="1" applyBorder="1" applyAlignment="1">
      <alignment horizontal="center" vertical="center" wrapText="1"/>
    </xf>
    <xf numFmtId="169" fontId="14" fillId="11" borderId="50" xfId="0" applyNumberFormat="1" applyFont="1" applyFill="1" applyBorder="1" applyAlignment="1">
      <alignment horizontal="center" vertical="center"/>
    </xf>
    <xf numFmtId="169" fontId="14" fillId="11" borderId="36" xfId="0" applyNumberFormat="1" applyFont="1" applyFill="1" applyBorder="1" applyAlignment="1">
      <alignment horizontal="center" vertical="center"/>
    </xf>
    <xf numFmtId="169" fontId="14" fillId="11" borderId="38" xfId="0" applyNumberFormat="1" applyFont="1" applyFill="1" applyBorder="1" applyAlignment="1">
      <alignment horizontal="center" vertical="center"/>
    </xf>
    <xf numFmtId="0" fontId="14" fillId="12" borderId="2" xfId="0" applyFont="1" applyFill="1" applyBorder="1" applyAlignment="1">
      <alignment horizontal="center" vertical="center" wrapText="1"/>
    </xf>
    <xf numFmtId="169" fontId="14" fillId="12" borderId="46" xfId="0" applyNumberFormat="1" applyFont="1" applyFill="1" applyBorder="1" applyAlignment="1">
      <alignment horizontal="center" vertical="center"/>
    </xf>
    <xf numFmtId="0" fontId="25" fillId="12" borderId="2" xfId="0" applyFont="1" applyFill="1" applyBorder="1" applyAlignment="1">
      <alignment horizontal="center" vertical="center"/>
    </xf>
    <xf numFmtId="169" fontId="14" fillId="12" borderId="49" xfId="0" applyNumberFormat="1" applyFont="1" applyFill="1" applyBorder="1" applyAlignment="1">
      <alignment horizontal="center" vertical="center"/>
    </xf>
    <xf numFmtId="169" fontId="14" fillId="12" borderId="36" xfId="0" applyNumberFormat="1" applyFont="1" applyFill="1" applyBorder="1" applyAlignment="1">
      <alignment horizontal="center" vertical="center"/>
    </xf>
    <xf numFmtId="169" fontId="14" fillId="12" borderId="0" xfId="0" applyNumberFormat="1" applyFont="1" applyFill="1" applyAlignment="1">
      <alignment horizontal="center" vertical="center"/>
    </xf>
    <xf numFmtId="3" fontId="28" fillId="12" borderId="2" xfId="0" applyNumberFormat="1" applyFont="1" applyFill="1" applyBorder="1" applyAlignment="1">
      <alignment horizontal="right" vertical="center" wrapText="1"/>
    </xf>
    <xf numFmtId="0" fontId="0" fillId="11" borderId="0" xfId="0" applyFill="1"/>
    <xf numFmtId="0" fontId="0" fillId="11" borderId="0" xfId="0" applyFill="1" applyAlignment="1">
      <alignment vertical="center" wrapText="1"/>
    </xf>
    <xf numFmtId="0" fontId="0" fillId="12" borderId="0" xfId="0" applyFill="1"/>
    <xf numFmtId="0" fontId="0" fillId="12" borderId="0" xfId="0" applyFill="1" applyAlignment="1">
      <alignment vertical="center" wrapText="1"/>
    </xf>
    <xf numFmtId="4" fontId="0" fillId="0" borderId="89" xfId="0" applyNumberFormat="1" applyBorder="1"/>
    <xf numFmtId="169" fontId="14" fillId="0" borderId="0" xfId="0" applyNumberFormat="1" applyFont="1"/>
    <xf numFmtId="165" fontId="14" fillId="0" borderId="2" xfId="1" applyNumberFormat="1" applyFont="1" applyFill="1" applyBorder="1" applyAlignment="1">
      <alignment horizontal="center" vertical="center"/>
    </xf>
    <xf numFmtId="0" fontId="14" fillId="0" borderId="89" xfId="0" applyFont="1" applyBorder="1" applyAlignment="1">
      <alignment horizontal="center" vertical="center" wrapText="1"/>
    </xf>
    <xf numFmtId="168" fontId="0" fillId="0" borderId="89" xfId="1" applyNumberFormat="1" applyFont="1" applyFill="1" applyBorder="1" applyAlignment="1">
      <alignment horizontal="left" vertical="center" indent="2"/>
    </xf>
    <xf numFmtId="1" fontId="0" fillId="0" borderId="89" xfId="1" applyNumberFormat="1" applyFont="1" applyFill="1" applyBorder="1" applyAlignment="1">
      <alignment horizontal="center" vertical="center"/>
    </xf>
    <xf numFmtId="164" fontId="0" fillId="0" borderId="89" xfId="0" applyNumberFormat="1" applyBorder="1"/>
    <xf numFmtId="0" fontId="25" fillId="0" borderId="89" xfId="0" applyFont="1" applyBorder="1" applyAlignment="1">
      <alignment horizontal="center" vertical="center"/>
    </xf>
    <xf numFmtId="44" fontId="0" fillId="0" borderId="89" xfId="9" applyFont="1" applyFill="1" applyBorder="1" applyAlignment="1">
      <alignment vertical="center"/>
    </xf>
    <xf numFmtId="0" fontId="0" fillId="0" borderId="89" xfId="0" applyBorder="1"/>
    <xf numFmtId="0" fontId="14" fillId="0" borderId="2" xfId="0" applyFont="1" applyBorder="1" applyAlignment="1">
      <alignment horizontal="center" vertical="center"/>
    </xf>
    <xf numFmtId="0" fontId="0" fillId="0" borderId="2" xfId="0" applyBorder="1" applyAlignment="1">
      <alignment horizontal="center" vertical="center" wrapText="1"/>
    </xf>
    <xf numFmtId="169" fontId="0" fillId="0" borderId="2" xfId="0" applyNumberFormat="1" applyBorder="1" applyAlignment="1">
      <alignment horizontal="center"/>
    </xf>
    <xf numFmtId="169" fontId="0" fillId="0" borderId="2" xfId="0" applyNumberFormat="1" applyBorder="1" applyAlignment="1">
      <alignment vertical="center"/>
    </xf>
    <xf numFmtId="168" fontId="0" fillId="0" borderId="6" xfId="0" applyNumberFormat="1" applyBorder="1" applyAlignment="1">
      <alignment horizontal="center" vertical="center"/>
    </xf>
    <xf numFmtId="0" fontId="14" fillId="0" borderId="220" xfId="0" applyFont="1" applyBorder="1" applyAlignment="1">
      <alignment horizontal="center" vertical="center" wrapText="1"/>
    </xf>
    <xf numFmtId="169" fontId="0" fillId="0" borderId="220" xfId="0" applyNumberFormat="1" applyBorder="1" applyAlignment="1">
      <alignment horizontal="center"/>
    </xf>
    <xf numFmtId="0" fontId="14" fillId="0" borderId="221" xfId="0" applyFont="1" applyBorder="1" applyAlignment="1">
      <alignment horizontal="center" vertical="center" wrapText="1"/>
    </xf>
    <xf numFmtId="169" fontId="14" fillId="0" borderId="222" xfId="0" applyNumberFormat="1" applyFont="1" applyBorder="1"/>
    <xf numFmtId="0" fontId="0" fillId="0" borderId="222" xfId="0" applyBorder="1"/>
    <xf numFmtId="168" fontId="0" fillId="0" borderId="223" xfId="0" applyNumberFormat="1" applyBorder="1"/>
    <xf numFmtId="0" fontId="14" fillId="0" borderId="15" xfId="0" quotePrefix="1" applyFont="1" applyBorder="1" applyAlignment="1">
      <alignment horizontal="center" vertical="center"/>
    </xf>
    <xf numFmtId="0" fontId="14" fillId="0" borderId="6" xfId="0" applyFont="1" applyBorder="1" applyAlignment="1">
      <alignment horizontal="center" vertical="center" wrapText="1"/>
    </xf>
    <xf numFmtId="169" fontId="0" fillId="0" borderId="6" xfId="0" applyNumberFormat="1" applyBorder="1" applyAlignment="1">
      <alignment horizontal="center"/>
    </xf>
    <xf numFmtId="0" fontId="14" fillId="0" borderId="22" xfId="0" applyFont="1" applyBorder="1"/>
    <xf numFmtId="0" fontId="14" fillId="0" borderId="19" xfId="0" applyFont="1" applyBorder="1"/>
    <xf numFmtId="0" fontId="14" fillId="0" borderId="17" xfId="0" quotePrefix="1" applyFont="1" applyBorder="1" applyAlignment="1">
      <alignment horizontal="center" vertical="center"/>
    </xf>
    <xf numFmtId="0" fontId="14" fillId="0" borderId="226" xfId="0" quotePrefix="1" applyFont="1" applyBorder="1" applyAlignment="1">
      <alignment horizontal="center" vertical="center"/>
    </xf>
    <xf numFmtId="0" fontId="14" fillId="0" borderId="225" xfId="0" quotePrefix="1" applyFont="1" applyBorder="1" applyAlignment="1">
      <alignment vertical="center"/>
    </xf>
    <xf numFmtId="169" fontId="14" fillId="0" borderId="21" xfId="0" quotePrefix="1" applyNumberFormat="1" applyFont="1" applyBorder="1" applyAlignment="1">
      <alignment vertical="center"/>
    </xf>
    <xf numFmtId="0" fontId="14" fillId="0" borderId="21" xfId="0" quotePrefix="1" applyFont="1" applyBorder="1" applyAlignment="1">
      <alignment vertical="center"/>
    </xf>
    <xf numFmtId="1" fontId="14" fillId="0" borderId="222" xfId="0" quotePrefix="1" applyNumberFormat="1" applyFont="1" applyBorder="1" applyAlignment="1">
      <alignment horizontal="center" vertical="center"/>
    </xf>
    <xf numFmtId="0" fontId="14" fillId="0" borderId="222" xfId="0" quotePrefix="1" applyFont="1" applyBorder="1" applyAlignment="1">
      <alignment horizontal="center" vertical="center"/>
    </xf>
    <xf numFmtId="0" fontId="22" fillId="0" borderId="10" xfId="0" applyFont="1" applyBorder="1"/>
    <xf numFmtId="0" fontId="11" fillId="0" borderId="0" xfId="0" applyFont="1" applyAlignment="1">
      <alignment horizontal="center"/>
    </xf>
    <xf numFmtId="0" fontId="11" fillId="0" borderId="10" xfId="0" applyFont="1" applyBorder="1" applyAlignment="1">
      <alignment horizontal="center"/>
    </xf>
    <xf numFmtId="0" fontId="2" fillId="0" borderId="4" xfId="4" applyFill="1" applyBorder="1" applyAlignment="1">
      <alignment horizontal="center" vertical="center"/>
    </xf>
    <xf numFmtId="43" fontId="14" fillId="0" borderId="4" xfId="1" quotePrefix="1" applyFont="1" applyFill="1" applyBorder="1" applyAlignment="1">
      <alignment horizontal="center" vertical="center"/>
    </xf>
    <xf numFmtId="43" fontId="14" fillId="0" borderId="16" xfId="1" quotePrefix="1" applyFont="1" applyFill="1" applyBorder="1" applyAlignment="1">
      <alignment horizontal="center" vertical="center"/>
    </xf>
    <xf numFmtId="0" fontId="14" fillId="0" borderId="44" xfId="0" applyFont="1" applyBorder="1" applyAlignment="1">
      <alignment horizontal="center"/>
    </xf>
    <xf numFmtId="43" fontId="14" fillId="0" borderId="9" xfId="1" applyFont="1" applyFill="1" applyBorder="1" applyAlignment="1">
      <alignment horizontal="center" vertical="center"/>
    </xf>
    <xf numFmtId="43" fontId="14" fillId="0" borderId="4" xfId="1" applyFont="1" applyFill="1" applyBorder="1" applyAlignment="1">
      <alignment horizontal="center" vertical="center"/>
    </xf>
    <xf numFmtId="43" fontId="14" fillId="0" borderId="8" xfId="1" applyFont="1" applyFill="1" applyBorder="1" applyAlignment="1">
      <alignment horizontal="center" vertical="center"/>
    </xf>
    <xf numFmtId="165" fontId="2" fillId="0" borderId="2" xfId="1" applyNumberFormat="1" applyFont="1" applyFill="1" applyBorder="1"/>
    <xf numFmtId="165" fontId="2" fillId="0" borderId="16" xfId="1" applyNumberFormat="1" applyFont="1" applyFill="1" applyBorder="1"/>
    <xf numFmtId="3" fontId="14" fillId="0" borderId="45" xfId="0" applyNumberFormat="1" applyFont="1" applyBorder="1" applyAlignment="1">
      <alignment horizontal="center"/>
    </xf>
    <xf numFmtId="165" fontId="2" fillId="0" borderId="14" xfId="1" applyNumberFormat="1" applyFont="1" applyFill="1" applyBorder="1"/>
    <xf numFmtId="165" fontId="27" fillId="0" borderId="2" xfId="1" applyNumberFormat="1" applyFont="1" applyFill="1" applyBorder="1" applyAlignment="1">
      <alignment horizontal="right" vertical="center"/>
    </xf>
    <xf numFmtId="165" fontId="27" fillId="0" borderId="16" xfId="1" applyNumberFormat="1" applyFont="1" applyFill="1" applyBorder="1" applyAlignment="1">
      <alignment horizontal="right" vertical="center"/>
    </xf>
    <xf numFmtId="3" fontId="14" fillId="0" borderId="46" xfId="0" applyNumberFormat="1" applyFont="1" applyBorder="1" applyAlignment="1">
      <alignment horizontal="center"/>
    </xf>
    <xf numFmtId="165" fontId="27" fillId="0" borderId="14" xfId="1" applyNumberFormat="1" applyFont="1" applyFill="1" applyBorder="1" applyAlignment="1">
      <alignment horizontal="right" vertical="center"/>
    </xf>
    <xf numFmtId="165" fontId="2" fillId="0" borderId="14" xfId="1" applyNumberFormat="1" applyFont="1" applyFill="1" applyBorder="1" applyAlignment="1"/>
    <xf numFmtId="165" fontId="2" fillId="0" borderId="2" xfId="1" applyNumberFormat="1" applyFont="1" applyFill="1" applyBorder="1" applyAlignment="1"/>
    <xf numFmtId="165" fontId="2" fillId="0" borderId="16" xfId="1" applyNumberFormat="1" applyFont="1" applyFill="1" applyBorder="1" applyAlignment="1"/>
    <xf numFmtId="3" fontId="0" fillId="0" borderId="2" xfId="0" applyNumberFormat="1" applyBorder="1" applyAlignment="1">
      <alignment horizontal="center" vertical="center"/>
    </xf>
    <xf numFmtId="3" fontId="0" fillId="0" borderId="16" xfId="0" applyNumberFormat="1" applyBorder="1" applyAlignment="1">
      <alignment horizontal="center" vertical="center"/>
    </xf>
    <xf numFmtId="3" fontId="0" fillId="0" borderId="14" xfId="0" applyNumberFormat="1" applyBorder="1"/>
    <xf numFmtId="3" fontId="0" fillId="0" borderId="2" xfId="0" applyNumberFormat="1" applyBorder="1"/>
    <xf numFmtId="3" fontId="0" fillId="0" borderId="16" xfId="0" applyNumberFormat="1" applyBorder="1"/>
    <xf numFmtId="165" fontId="27" fillId="0" borderId="14" xfId="1" applyNumberFormat="1" applyFont="1" applyFill="1" applyBorder="1" applyAlignment="1"/>
    <xf numFmtId="165" fontId="27" fillId="0" borderId="2" xfId="1" applyNumberFormat="1" applyFont="1" applyFill="1" applyBorder="1" applyAlignment="1"/>
    <xf numFmtId="165" fontId="27" fillId="0" borderId="16" xfId="1" applyNumberFormat="1" applyFont="1" applyFill="1" applyBorder="1" applyAlignment="1"/>
    <xf numFmtId="3" fontId="14" fillId="0" borderId="47" xfId="0" applyNumberFormat="1" applyFont="1" applyBorder="1" applyAlignment="1">
      <alignment horizontal="center"/>
    </xf>
    <xf numFmtId="3" fontId="0" fillId="0" borderId="16" xfId="4" applyNumberFormat="1" applyFont="1" applyFill="1" applyBorder="1" applyAlignment="1"/>
    <xf numFmtId="3" fontId="0" fillId="0" borderId="2" xfId="1" quotePrefix="1" applyNumberFormat="1" applyFont="1" applyFill="1" applyBorder="1" applyAlignment="1">
      <alignment horizontal="center" vertical="center"/>
    </xf>
    <xf numFmtId="3" fontId="14" fillId="0" borderId="5" xfId="1" quotePrefix="1" applyNumberFormat="1" applyFont="1" applyFill="1" applyBorder="1" applyAlignment="1">
      <alignment horizontal="right" vertical="center"/>
    </xf>
    <xf numFmtId="3" fontId="0" fillId="0" borderId="14" xfId="1" quotePrefix="1" applyNumberFormat="1" applyFont="1" applyFill="1" applyBorder="1" applyAlignment="1">
      <alignment horizontal="right" vertical="center"/>
    </xf>
    <xf numFmtId="43" fontId="14" fillId="0" borderId="8" xfId="1" quotePrefix="1" applyFont="1" applyFill="1" applyBorder="1" applyAlignment="1">
      <alignment horizontal="center" vertical="center"/>
    </xf>
    <xf numFmtId="3" fontId="14" fillId="0" borderId="32" xfId="0" applyNumberFormat="1" applyFont="1" applyBorder="1" applyAlignment="1">
      <alignment horizontal="center"/>
    </xf>
    <xf numFmtId="3" fontId="14" fillId="0" borderId="33" xfId="0" applyNumberFormat="1" applyFont="1" applyBorder="1" applyAlignment="1">
      <alignment horizontal="center"/>
    </xf>
    <xf numFmtId="3" fontId="0" fillId="0" borderId="2" xfId="0" applyNumberFormat="1" applyBorder="1" applyAlignment="1">
      <alignment horizontal="right" vertical="center"/>
    </xf>
    <xf numFmtId="3" fontId="0" fillId="0" borderId="16" xfId="0" applyNumberFormat="1" applyBorder="1" applyAlignment="1">
      <alignment horizontal="right" vertical="center"/>
    </xf>
    <xf numFmtId="3" fontId="0" fillId="0" borderId="14" xfId="0" applyNumberFormat="1" applyBorder="1" applyAlignment="1">
      <alignment horizontal="right" vertical="center"/>
    </xf>
    <xf numFmtId="3" fontId="14" fillId="0" borderId="48" xfId="0" applyNumberFormat="1" applyFont="1" applyBorder="1" applyAlignment="1">
      <alignment horizontal="center"/>
    </xf>
    <xf numFmtId="3" fontId="0" fillId="0" borderId="6" xfId="1" quotePrefix="1" applyNumberFormat="1" applyFont="1" applyFill="1" applyBorder="1" applyAlignment="1">
      <alignment horizontal="right" vertical="center"/>
    </xf>
    <xf numFmtId="3" fontId="0" fillId="0" borderId="12" xfId="1" quotePrefix="1" applyNumberFormat="1" applyFont="1" applyFill="1" applyBorder="1" applyAlignment="1">
      <alignment horizontal="right" vertical="center"/>
    </xf>
    <xf numFmtId="3" fontId="0" fillId="0" borderId="13" xfId="1" quotePrefix="1" applyNumberFormat="1" applyFont="1" applyFill="1" applyBorder="1" applyAlignment="1">
      <alignment horizontal="right" vertical="center"/>
    </xf>
    <xf numFmtId="0" fontId="14" fillId="0" borderId="16" xfId="0" applyFont="1" applyBorder="1" applyAlignment="1">
      <alignment horizontal="center" vertical="center" wrapText="1"/>
    </xf>
    <xf numFmtId="165" fontId="27" fillId="0" borderId="2" xfId="1" applyNumberFormat="1" applyFont="1" applyFill="1" applyBorder="1" applyAlignment="1">
      <alignment horizontal="right"/>
    </xf>
    <xf numFmtId="165" fontId="27" fillId="0" borderId="16" xfId="1" applyNumberFormat="1" applyFont="1" applyFill="1" applyBorder="1" applyAlignment="1">
      <alignment horizontal="right"/>
    </xf>
    <xf numFmtId="165" fontId="27" fillId="0" borderId="14" xfId="1" applyNumberFormat="1" applyFont="1" applyFill="1" applyBorder="1" applyAlignment="1">
      <alignment horizontal="right"/>
    </xf>
    <xf numFmtId="0" fontId="25" fillId="0" borderId="16" xfId="0" applyFont="1" applyBorder="1" applyAlignment="1">
      <alignment horizontal="center" vertical="center"/>
    </xf>
    <xf numFmtId="3" fontId="0" fillId="0" borderId="16" xfId="0" applyNumberFormat="1" applyBorder="1" applyAlignment="1">
      <alignment horizontal="center"/>
    </xf>
    <xf numFmtId="3" fontId="0" fillId="0" borderId="14" xfId="0" applyNumberFormat="1" applyBorder="1" applyAlignment="1">
      <alignment horizontal="center"/>
    </xf>
    <xf numFmtId="0" fontId="14" fillId="0" borderId="187" xfId="0" applyFont="1" applyBorder="1" applyAlignment="1">
      <alignment horizontal="center" vertical="center" wrapText="1"/>
    </xf>
    <xf numFmtId="165" fontId="2" fillId="0" borderId="224" xfId="1" applyNumberFormat="1" applyFont="1" applyFill="1" applyBorder="1" applyAlignment="1"/>
    <xf numFmtId="165" fontId="2" fillId="0" borderId="187" xfId="1" applyNumberFormat="1" applyFont="1" applyFill="1" applyBorder="1" applyAlignment="1"/>
    <xf numFmtId="3" fontId="14" fillId="0" borderId="227" xfId="0" applyNumberFormat="1" applyFont="1" applyBorder="1" applyAlignment="1">
      <alignment horizontal="center"/>
    </xf>
    <xf numFmtId="165" fontId="2" fillId="0" borderId="228" xfId="1" applyNumberFormat="1" applyFont="1" applyFill="1" applyBorder="1" applyAlignment="1"/>
    <xf numFmtId="3" fontId="14" fillId="0" borderId="222" xfId="1" quotePrefix="1" applyNumberFormat="1" applyFont="1" applyFill="1" applyBorder="1" applyAlignment="1">
      <alignment horizontal="right" vertical="center"/>
    </xf>
    <xf numFmtId="3" fontId="14" fillId="0" borderId="223" xfId="1" quotePrefix="1" applyNumberFormat="1" applyFont="1" applyFill="1" applyBorder="1" applyAlignment="1">
      <alignment horizontal="right" vertical="center"/>
    </xf>
    <xf numFmtId="3" fontId="14" fillId="0" borderId="229" xfId="4" applyNumberFormat="1" applyFont="1" applyFill="1" applyBorder="1" applyAlignment="1"/>
    <xf numFmtId="3" fontId="14" fillId="0" borderId="230" xfId="1" quotePrefix="1" applyNumberFormat="1" applyFont="1" applyFill="1" applyBorder="1" applyAlignment="1">
      <alignment horizontal="right" vertical="center"/>
    </xf>
    <xf numFmtId="0" fontId="22" fillId="0" borderId="12" xfId="0" applyFont="1" applyBorder="1"/>
    <xf numFmtId="3" fontId="24" fillId="0" borderId="2" xfId="0" applyNumberFormat="1" applyFont="1" applyBorder="1" applyAlignment="1">
      <alignment horizontal="center" vertical="center" wrapText="1"/>
    </xf>
    <xf numFmtId="169" fontId="14" fillId="0" borderId="22" xfId="0" applyNumberFormat="1" applyFont="1" applyBorder="1" applyAlignment="1">
      <alignment horizontal="center" vertical="center"/>
    </xf>
    <xf numFmtId="3" fontId="28" fillId="0" borderId="0" xfId="0" applyNumberFormat="1" applyFont="1" applyAlignment="1">
      <alignment horizontal="right" vertical="center" wrapText="1"/>
    </xf>
    <xf numFmtId="169" fontId="14" fillId="0" borderId="49" xfId="0" applyNumberFormat="1" applyFont="1" applyBorder="1" applyAlignment="1">
      <alignment horizontal="center" vertical="center"/>
    </xf>
    <xf numFmtId="3" fontId="28" fillId="0" borderId="2" xfId="0" applyNumberFormat="1" applyFont="1" applyBorder="1" applyAlignment="1">
      <alignment horizontal="right" vertical="center" wrapText="1"/>
    </xf>
    <xf numFmtId="170" fontId="24" fillId="0" borderId="2" xfId="0" applyNumberFormat="1" applyFont="1" applyBorder="1" applyAlignment="1">
      <alignment horizontal="center" vertical="top" wrapText="1"/>
    </xf>
    <xf numFmtId="1" fontId="0" fillId="0" borderId="2" xfId="0" applyNumberFormat="1" applyBorder="1" applyAlignment="1">
      <alignment horizontal="center" vertical="center"/>
    </xf>
    <xf numFmtId="169" fontId="14" fillId="0" borderId="19" xfId="0" applyNumberFormat="1" applyFont="1" applyBorder="1" applyAlignment="1">
      <alignment horizontal="center" vertical="center"/>
    </xf>
    <xf numFmtId="1" fontId="0" fillId="0" borderId="16" xfId="0" applyNumberFormat="1" applyBorder="1" applyAlignment="1">
      <alignment horizontal="center" vertical="center"/>
    </xf>
    <xf numFmtId="169" fontId="14" fillId="0" borderId="46" xfId="0" applyNumberFormat="1" applyFont="1" applyBorder="1" applyAlignment="1">
      <alignment horizontal="center" vertical="center"/>
    </xf>
    <xf numFmtId="3" fontId="28" fillId="0" borderId="2" xfId="0" applyNumberFormat="1" applyFont="1" applyBorder="1" applyAlignment="1">
      <alignment horizontal="center" vertical="center" wrapText="1"/>
    </xf>
    <xf numFmtId="169" fontId="14" fillId="0" borderId="36" xfId="0" applyNumberFormat="1" applyFont="1" applyBorder="1" applyAlignment="1">
      <alignment horizontal="center"/>
    </xf>
    <xf numFmtId="0" fontId="29" fillId="0" borderId="2" xfId="0" applyFont="1" applyBorder="1" applyAlignment="1">
      <alignment horizontal="center" vertical="center"/>
    </xf>
    <xf numFmtId="169" fontId="14" fillId="0" borderId="36" xfId="0" applyNumberFormat="1" applyFont="1" applyBorder="1" applyAlignment="1">
      <alignment horizontal="center" vertical="center"/>
    </xf>
    <xf numFmtId="169" fontId="14" fillId="0" borderId="46" xfId="0" applyNumberFormat="1" applyFont="1" applyBorder="1" applyAlignment="1">
      <alignment horizontal="center"/>
    </xf>
    <xf numFmtId="41" fontId="218" fillId="0" borderId="231" xfId="1" applyNumberFormat="1" applyFont="1" applyFill="1" applyBorder="1"/>
    <xf numFmtId="235" fontId="15" fillId="0" borderId="0" xfId="8" applyNumberFormat="1" applyFont="1" applyAlignment="1">
      <alignment horizontal="center"/>
    </xf>
    <xf numFmtId="0" fontId="2" fillId="4" borderId="23" xfId="4" applyBorder="1" applyAlignment="1">
      <alignment horizontal="center" vertical="center" wrapText="1"/>
    </xf>
    <xf numFmtId="0" fontId="2" fillId="4" borderId="22" xfId="4" applyBorder="1" applyAlignment="1">
      <alignment horizontal="center" vertical="center" wrapText="1"/>
    </xf>
    <xf numFmtId="0" fontId="2" fillId="4" borderId="24" xfId="4" applyBorder="1" applyAlignment="1">
      <alignment horizontal="center" vertical="center" wrapText="1"/>
    </xf>
    <xf numFmtId="0" fontId="2" fillId="4" borderId="10" xfId="4" applyBorder="1" applyAlignment="1">
      <alignment horizontal="center" vertical="center" wrapText="1"/>
    </xf>
    <xf numFmtId="0" fontId="2" fillId="4" borderId="0" xfId="4" applyBorder="1" applyAlignment="1">
      <alignment horizontal="center" vertical="center" wrapText="1"/>
    </xf>
    <xf numFmtId="0" fontId="2" fillId="4" borderId="11" xfId="4" applyBorder="1" applyAlignment="1">
      <alignment horizontal="center" vertical="center" wrapText="1"/>
    </xf>
    <xf numFmtId="0" fontId="2" fillId="4" borderId="18" xfId="4" applyBorder="1" applyAlignment="1">
      <alignment horizontal="center" vertical="center" wrapText="1"/>
    </xf>
    <xf numFmtId="0" fontId="2" fillId="4" borderId="19" xfId="4" applyBorder="1" applyAlignment="1">
      <alignment horizontal="center" vertical="center" wrapText="1"/>
    </xf>
    <xf numFmtId="0" fontId="2" fillId="4" borderId="20" xfId="4" applyBorder="1" applyAlignment="1">
      <alignment horizontal="center" vertical="center" wrapText="1"/>
    </xf>
    <xf numFmtId="0" fontId="0" fillId="0" borderId="23" xfId="0" applyBorder="1" applyAlignment="1">
      <alignment horizontal="center"/>
    </xf>
    <xf numFmtId="0" fontId="0" fillId="0" borderId="22" xfId="0" applyBorder="1" applyAlignment="1">
      <alignment horizontal="center"/>
    </xf>
    <xf numFmtId="0" fontId="0" fillId="0" borderId="24" xfId="0" applyBorder="1" applyAlignment="1">
      <alignment horizontal="center"/>
    </xf>
    <xf numFmtId="0" fontId="0" fillId="0" borderId="10" xfId="0" applyBorder="1" applyAlignment="1">
      <alignment horizontal="center"/>
    </xf>
    <xf numFmtId="0" fontId="0" fillId="0" borderId="0" xfId="0" applyAlignment="1">
      <alignment horizontal="center"/>
    </xf>
    <xf numFmtId="0" fontId="0" fillId="0" borderId="11"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 fillId="0" borderId="2" xfId="0" applyFont="1" applyBorder="1" applyAlignment="1">
      <alignment horizontal="center" vertical="center" wrapText="1"/>
    </xf>
    <xf numFmtId="0" fontId="2" fillId="4" borderId="21" xfId="4" applyBorder="1" applyAlignment="1">
      <alignment horizontal="center" vertical="center" wrapText="1"/>
    </xf>
    <xf numFmtId="0" fontId="2" fillId="4" borderId="2" xfId="4" applyBorder="1" applyAlignment="1">
      <alignment horizontal="center" vertical="center" wrapText="1"/>
    </xf>
    <xf numFmtId="0" fontId="2" fillId="4" borderId="17" xfId="4" applyBorder="1" applyAlignment="1">
      <alignment horizontal="center" vertical="center" wrapText="1"/>
    </xf>
    <xf numFmtId="0" fontId="2" fillId="4" borderId="2" xfId="4" applyBorder="1" applyAlignment="1">
      <alignment horizontal="center" vertical="center"/>
    </xf>
    <xf numFmtId="0" fontId="2" fillId="4" borderId="29" xfId="4" applyBorder="1" applyAlignment="1">
      <alignment horizontal="center" vertical="center"/>
    </xf>
    <xf numFmtId="0" fontId="1" fillId="4" borderId="2" xfId="4" applyFont="1" applyBorder="1" applyAlignment="1">
      <alignment horizontal="center" vertical="center" wrapText="1"/>
    </xf>
    <xf numFmtId="0" fontId="1" fillId="4" borderId="29" xfId="4" applyFont="1" applyBorder="1" applyAlignment="1">
      <alignment horizontal="center" vertical="center" wrapText="1"/>
    </xf>
    <xf numFmtId="0" fontId="1" fillId="4" borderId="17" xfId="4" applyFont="1" applyBorder="1" applyAlignment="1">
      <alignment horizontal="center" vertical="center" wrapText="1"/>
    </xf>
    <xf numFmtId="0" fontId="1" fillId="4" borderId="30" xfId="4" applyFont="1" applyBorder="1" applyAlignment="1">
      <alignment horizontal="center" vertical="center" wrapText="1"/>
    </xf>
    <xf numFmtId="0" fontId="4" fillId="5" borderId="2" xfId="5" applyBorder="1" applyAlignment="1">
      <alignment horizontal="center"/>
    </xf>
    <xf numFmtId="0" fontId="2" fillId="4" borderId="17" xfId="4" applyBorder="1" applyAlignment="1">
      <alignment horizontal="center" vertical="center"/>
    </xf>
    <xf numFmtId="0" fontId="2" fillId="4" borderId="4" xfId="4" applyBorder="1" applyAlignment="1">
      <alignment horizontal="center" vertical="center" wrapText="1"/>
    </xf>
    <xf numFmtId="0" fontId="7" fillId="4" borderId="2" xfId="4" applyFont="1" applyBorder="1" applyAlignment="1">
      <alignment horizontal="center" vertical="center" textRotation="255"/>
    </xf>
    <xf numFmtId="0" fontId="7" fillId="4" borderId="17" xfId="4" applyFont="1" applyBorder="1" applyAlignment="1">
      <alignment horizontal="center" vertical="center" textRotation="255"/>
    </xf>
    <xf numFmtId="0" fontId="2" fillId="4" borderId="24" xfId="4" applyBorder="1" applyAlignment="1">
      <alignment horizontal="center" vertical="center" textRotation="255"/>
    </xf>
    <xf numFmtId="0" fontId="2" fillId="4" borderId="11" xfId="4" applyBorder="1" applyAlignment="1">
      <alignment horizontal="center" vertical="center" textRotation="255"/>
    </xf>
    <xf numFmtId="0" fontId="2" fillId="4" borderId="20" xfId="4" applyBorder="1" applyAlignment="1">
      <alignment horizontal="center" vertical="center" textRotation="255"/>
    </xf>
    <xf numFmtId="0" fontId="0" fillId="4" borderId="39" xfId="4" applyFont="1" applyBorder="1" applyAlignment="1">
      <alignment horizontal="center" vertical="center" textRotation="255"/>
    </xf>
    <xf numFmtId="0" fontId="0" fillId="4" borderId="40" xfId="4" applyFont="1" applyBorder="1" applyAlignment="1">
      <alignment horizontal="center" vertical="center" textRotation="255"/>
    </xf>
    <xf numFmtId="0" fontId="0" fillId="4" borderId="41" xfId="4" applyFont="1" applyBorder="1" applyAlignment="1">
      <alignment horizontal="center" vertical="center" textRotation="255"/>
    </xf>
    <xf numFmtId="0" fontId="2" fillId="4" borderId="6" xfId="4" applyBorder="1" applyAlignment="1">
      <alignment horizontal="center" vertical="center" wrapText="1"/>
    </xf>
    <xf numFmtId="0" fontId="1" fillId="0" borderId="22" xfId="0" applyFont="1" applyBorder="1" applyAlignment="1">
      <alignment horizontal="center" vertical="center"/>
    </xf>
    <xf numFmtId="0" fontId="1" fillId="0" borderId="0" xfId="0" applyFont="1" applyAlignment="1">
      <alignment horizontal="center" vertical="center"/>
    </xf>
    <xf numFmtId="0" fontId="0" fillId="4" borderId="21" xfId="4" applyFont="1" applyBorder="1" applyAlignment="1">
      <alignment horizontal="center" vertical="center" wrapText="1"/>
    </xf>
    <xf numFmtId="0" fontId="2" fillId="4" borderId="34" xfId="4" applyBorder="1" applyAlignment="1">
      <alignment horizontal="center" vertical="center" wrapText="1"/>
    </xf>
    <xf numFmtId="0" fontId="2" fillId="4" borderId="29" xfId="4" applyBorder="1" applyAlignment="1">
      <alignment horizontal="center" vertical="center" wrapText="1"/>
    </xf>
    <xf numFmtId="0" fontId="2" fillId="4" borderId="8" xfId="4" applyBorder="1" applyAlignment="1">
      <alignment horizontal="center" vertical="center"/>
    </xf>
    <xf numFmtId="0" fontId="2" fillId="4" borderId="3" xfId="4" applyBorder="1" applyAlignment="1">
      <alignment horizontal="center" vertical="center"/>
    </xf>
    <xf numFmtId="0" fontId="2" fillId="4" borderId="35" xfId="4" applyBorder="1" applyAlignment="1">
      <alignment horizontal="center" vertical="center"/>
    </xf>
    <xf numFmtId="0" fontId="2" fillId="4" borderId="10" xfId="4" applyBorder="1" applyAlignment="1">
      <alignment horizontal="center" vertical="center"/>
    </xf>
    <xf numFmtId="0" fontId="2" fillId="4" borderId="0" xfId="4" applyBorder="1" applyAlignment="1">
      <alignment horizontal="center" vertical="center"/>
    </xf>
    <xf numFmtId="0" fontId="2" fillId="4" borderId="36" xfId="4" applyBorder="1" applyAlignment="1">
      <alignment horizontal="center" vertical="center"/>
    </xf>
    <xf numFmtId="0" fontId="2" fillId="4" borderId="12" xfId="4" applyBorder="1" applyAlignment="1">
      <alignment horizontal="center" vertical="center"/>
    </xf>
    <xf numFmtId="0" fontId="2" fillId="4" borderId="7" xfId="4" applyBorder="1" applyAlignment="1">
      <alignment horizontal="center" vertical="center"/>
    </xf>
    <xf numFmtId="0" fontId="2" fillId="4" borderId="37" xfId="4" applyBorder="1" applyAlignment="1">
      <alignment horizontal="center" vertical="center"/>
    </xf>
    <xf numFmtId="0" fontId="0" fillId="4" borderId="42" xfId="4" applyFont="1" applyBorder="1" applyAlignment="1">
      <alignment horizontal="center" vertical="center" textRotation="255"/>
    </xf>
    <xf numFmtId="0" fontId="0" fillId="4" borderId="5" xfId="4" applyFont="1" applyBorder="1" applyAlignment="1">
      <alignment horizontal="center" vertical="center" textRotation="255"/>
    </xf>
    <xf numFmtId="0" fontId="0" fillId="4" borderId="25" xfId="4" applyFont="1" applyBorder="1" applyAlignment="1">
      <alignment horizontal="center" vertical="center" textRotation="255"/>
    </xf>
    <xf numFmtId="0" fontId="1" fillId="0" borderId="19" xfId="0" applyFont="1" applyBorder="1" applyAlignment="1">
      <alignment horizontal="center" vertical="center"/>
    </xf>
    <xf numFmtId="0" fontId="0" fillId="6" borderId="8" xfId="6" applyFont="1" applyBorder="1" applyAlignment="1">
      <alignment horizontal="left" vertical="top" wrapText="1"/>
    </xf>
    <xf numFmtId="0" fontId="0" fillId="6" borderId="3" xfId="6" applyFont="1" applyBorder="1" applyAlignment="1">
      <alignment horizontal="left" vertical="top" wrapText="1"/>
    </xf>
    <xf numFmtId="0" fontId="0" fillId="6" borderId="9" xfId="6" applyFont="1" applyBorder="1" applyAlignment="1">
      <alignment horizontal="left" vertical="top" wrapText="1"/>
    </xf>
    <xf numFmtId="0" fontId="0" fillId="6" borderId="10" xfId="6" applyFont="1" applyBorder="1" applyAlignment="1">
      <alignment horizontal="left" vertical="top" wrapText="1"/>
    </xf>
    <xf numFmtId="0" fontId="0" fillId="6" borderId="0" xfId="6" applyFont="1" applyBorder="1" applyAlignment="1">
      <alignment horizontal="left" vertical="top" wrapText="1"/>
    </xf>
    <xf numFmtId="0" fontId="0" fillId="6" borderId="11" xfId="6" applyFont="1" applyBorder="1" applyAlignment="1">
      <alignment horizontal="left" vertical="top" wrapText="1"/>
    </xf>
    <xf numFmtId="0" fontId="0" fillId="6" borderId="12" xfId="6" applyFont="1" applyBorder="1" applyAlignment="1">
      <alignment horizontal="left" vertical="top" wrapText="1"/>
    </xf>
    <xf numFmtId="0" fontId="0" fillId="6" borderId="7" xfId="6" applyFont="1" applyBorder="1" applyAlignment="1">
      <alignment horizontal="left" vertical="top" wrapText="1"/>
    </xf>
    <xf numFmtId="0" fontId="0" fillId="6" borderId="13" xfId="6" applyFont="1" applyBorder="1" applyAlignment="1">
      <alignment horizontal="left" vertical="top" wrapText="1"/>
    </xf>
    <xf numFmtId="0" fontId="0" fillId="6" borderId="16" xfId="6" applyFont="1" applyBorder="1" applyAlignment="1">
      <alignment horizontal="center" vertical="top" wrapText="1"/>
    </xf>
    <xf numFmtId="0" fontId="0" fillId="6" borderId="15" xfId="6" applyFont="1" applyBorder="1" applyAlignment="1">
      <alignment horizontal="center" vertical="top" wrapText="1"/>
    </xf>
    <xf numFmtId="0" fontId="0" fillId="6" borderId="14" xfId="6" applyFont="1" applyBorder="1" applyAlignment="1">
      <alignment horizontal="center" vertical="top" wrapText="1"/>
    </xf>
    <xf numFmtId="0" fontId="7" fillId="4" borderId="21" xfId="4" applyFont="1" applyBorder="1" applyAlignment="1">
      <alignment horizontal="center" vertical="center" textRotation="255"/>
    </xf>
    <xf numFmtId="0" fontId="8" fillId="0" borderId="21" xfId="0" applyFont="1" applyBorder="1" applyAlignment="1">
      <alignment horizontal="center" vertical="center" textRotation="255" wrapText="1"/>
    </xf>
    <xf numFmtId="0" fontId="8" fillId="0" borderId="2" xfId="0" applyFont="1" applyBorder="1" applyAlignment="1">
      <alignment horizontal="center" vertical="center" textRotation="255" wrapText="1"/>
    </xf>
    <xf numFmtId="0" fontId="8" fillId="0" borderId="4" xfId="0" applyFont="1" applyBorder="1" applyAlignment="1">
      <alignment horizontal="center" vertical="center" textRotation="255" wrapText="1"/>
    </xf>
    <xf numFmtId="166" fontId="3" fillId="2" borderId="21" xfId="2" applyNumberFormat="1" applyBorder="1" applyAlignment="1">
      <alignment horizontal="center" vertical="center"/>
    </xf>
    <xf numFmtId="166" fontId="3" fillId="2" borderId="2" xfId="2" applyNumberFormat="1" applyBorder="1" applyAlignment="1">
      <alignment horizontal="center" vertical="center"/>
    </xf>
    <xf numFmtId="0" fontId="2" fillId="4" borderId="21" xfId="4" applyBorder="1" applyAlignment="1">
      <alignment horizontal="center" vertical="center" textRotation="255"/>
    </xf>
    <xf numFmtId="0" fontId="2" fillId="4" borderId="2" xfId="4" applyBorder="1" applyAlignment="1">
      <alignment horizontal="center" vertical="center" textRotation="255"/>
    </xf>
    <xf numFmtId="0" fontId="2" fillId="4" borderId="4" xfId="4" applyBorder="1" applyAlignment="1">
      <alignment horizontal="center" vertical="center" textRotation="255"/>
    </xf>
    <xf numFmtId="0" fontId="19" fillId="0" borderId="21" xfId="0" applyFont="1" applyBorder="1" applyAlignment="1">
      <alignment horizontal="center" vertical="center" textRotation="255"/>
    </xf>
    <xf numFmtId="0" fontId="19" fillId="0" borderId="2" xfId="0" applyFont="1" applyBorder="1" applyAlignment="1">
      <alignment horizontal="center" vertical="center" textRotation="255"/>
    </xf>
    <xf numFmtId="0" fontId="19" fillId="0" borderId="17" xfId="0" applyFont="1" applyBorder="1" applyAlignment="1">
      <alignment horizontal="center" vertical="center" textRotation="255"/>
    </xf>
    <xf numFmtId="0" fontId="0" fillId="4" borderId="6" xfId="4" applyFont="1" applyBorder="1" applyAlignment="1">
      <alignment horizontal="center" vertical="center" textRotation="255" wrapText="1"/>
    </xf>
    <xf numFmtId="0" fontId="2" fillId="4" borderId="2" xfId="4" applyBorder="1" applyAlignment="1">
      <alignment horizontal="center" vertical="center" textRotation="255" wrapText="1"/>
    </xf>
    <xf numFmtId="0" fontId="2" fillId="4" borderId="17" xfId="4" applyBorder="1" applyAlignment="1">
      <alignment horizontal="center" vertical="center" textRotation="255" wrapText="1"/>
    </xf>
    <xf numFmtId="0" fontId="7" fillId="4" borderId="23" xfId="4" applyFont="1" applyBorder="1" applyAlignment="1">
      <alignment horizontal="center" vertical="top" wrapText="1"/>
    </xf>
    <xf numFmtId="0" fontId="7" fillId="4" borderId="22" xfId="4" applyFont="1" applyBorder="1" applyAlignment="1">
      <alignment horizontal="center" vertical="top" wrapText="1"/>
    </xf>
    <xf numFmtId="0" fontId="7" fillId="4" borderId="24" xfId="4" applyFont="1" applyBorder="1" applyAlignment="1">
      <alignment horizontal="center" vertical="top" wrapText="1"/>
    </xf>
    <xf numFmtId="0" fontId="7" fillId="4" borderId="10" xfId="4" applyFont="1" applyBorder="1" applyAlignment="1">
      <alignment horizontal="center" vertical="top" wrapText="1"/>
    </xf>
    <xf numFmtId="0" fontId="7" fillId="4" borderId="0" xfId="4" applyFont="1" applyBorder="1" applyAlignment="1">
      <alignment horizontal="center" vertical="top" wrapText="1"/>
    </xf>
    <xf numFmtId="0" fontId="7" fillId="4" borderId="11" xfId="4" applyFont="1" applyBorder="1" applyAlignment="1">
      <alignment horizontal="center" vertical="top" wrapText="1"/>
    </xf>
    <xf numFmtId="0" fontId="7" fillId="4" borderId="18" xfId="4" applyFont="1" applyBorder="1" applyAlignment="1">
      <alignment horizontal="center" vertical="top" wrapText="1"/>
    </xf>
    <xf numFmtId="0" fontId="7" fillId="4" borderId="19" xfId="4" applyFont="1" applyBorder="1" applyAlignment="1">
      <alignment horizontal="center" vertical="top" wrapText="1"/>
    </xf>
    <xf numFmtId="0" fontId="7" fillId="4" borderId="20" xfId="4" applyFont="1" applyBorder="1" applyAlignment="1">
      <alignment horizontal="center" vertical="top" wrapText="1"/>
    </xf>
    <xf numFmtId="0" fontId="2" fillId="4" borderId="8" xfId="4" applyBorder="1" applyAlignment="1">
      <alignment horizontal="center" vertical="top" wrapText="1"/>
    </xf>
    <xf numFmtId="0" fontId="2" fillId="4" borderId="3" xfId="4" applyBorder="1" applyAlignment="1">
      <alignment horizontal="center" vertical="top" wrapText="1"/>
    </xf>
    <xf numFmtId="0" fontId="2" fillId="4" borderId="35" xfId="4" applyBorder="1" applyAlignment="1">
      <alignment horizontal="center" vertical="top" wrapText="1"/>
    </xf>
    <xf numFmtId="0" fontId="2" fillId="4" borderId="10" xfId="4" applyBorder="1" applyAlignment="1">
      <alignment horizontal="center" vertical="top" wrapText="1"/>
    </xf>
    <xf numFmtId="0" fontId="2" fillId="4" borderId="0" xfId="4" applyBorder="1" applyAlignment="1">
      <alignment horizontal="center" vertical="top" wrapText="1"/>
    </xf>
    <xf numFmtId="0" fontId="2" fillId="4" borderId="36" xfId="4" applyBorder="1" applyAlignment="1">
      <alignment horizontal="center" vertical="top" wrapText="1"/>
    </xf>
    <xf numFmtId="0" fontId="2" fillId="4" borderId="18" xfId="4" applyBorder="1" applyAlignment="1">
      <alignment horizontal="center" vertical="top" wrapText="1"/>
    </xf>
    <xf numFmtId="0" fontId="2" fillId="4" borderId="19" xfId="4" applyBorder="1" applyAlignment="1">
      <alignment horizontal="center" vertical="top" wrapText="1"/>
    </xf>
    <xf numFmtId="0" fontId="2" fillId="4" borderId="38" xfId="4" applyBorder="1" applyAlignment="1">
      <alignment horizontal="center" vertical="top" wrapText="1"/>
    </xf>
    <xf numFmtId="0" fontId="0" fillId="4" borderId="21" xfId="4" applyFont="1" applyBorder="1" applyAlignment="1">
      <alignment horizontal="center" vertical="center" textRotation="255"/>
    </xf>
    <xf numFmtId="0" fontId="2" fillId="4" borderId="17" xfId="4" applyBorder="1" applyAlignment="1">
      <alignment horizontal="center" vertical="center" textRotation="255"/>
    </xf>
    <xf numFmtId="0" fontId="14" fillId="4" borderId="2" xfId="4" applyFont="1" applyBorder="1" applyAlignment="1">
      <alignment horizontal="center" vertical="center"/>
    </xf>
    <xf numFmtId="0" fontId="4" fillId="5" borderId="7" xfId="5" applyBorder="1" applyAlignment="1">
      <alignment horizontal="center"/>
    </xf>
    <xf numFmtId="0" fontId="14" fillId="4" borderId="4" xfId="4" applyFont="1" applyBorder="1" applyAlignment="1">
      <alignment horizontal="center" vertical="center" wrapText="1"/>
    </xf>
    <xf numFmtId="0" fontId="14" fillId="4" borderId="6" xfId="4" applyFont="1" applyBorder="1" applyAlignment="1">
      <alignment horizontal="center" vertical="center" wrapText="1"/>
    </xf>
    <xf numFmtId="0" fontId="14" fillId="4" borderId="16" xfId="4" applyFont="1" applyBorder="1" applyAlignment="1">
      <alignment horizontal="center" vertical="center"/>
    </xf>
    <xf numFmtId="0" fontId="14" fillId="4" borderId="15" xfId="4" applyFont="1" applyBorder="1" applyAlignment="1">
      <alignment horizontal="center" vertical="center"/>
    </xf>
    <xf numFmtId="0" fontId="14" fillId="4" borderId="14" xfId="4" applyFont="1" applyBorder="1" applyAlignment="1">
      <alignment horizontal="center" vertical="center"/>
    </xf>
    <xf numFmtId="0" fontId="13" fillId="0" borderId="10" xfId="0" applyFont="1" applyBorder="1" applyAlignment="1">
      <alignment horizontal="center" vertical="center"/>
    </xf>
    <xf numFmtId="0" fontId="13" fillId="0" borderId="0" xfId="0" applyFont="1" applyAlignment="1">
      <alignment horizontal="center" vertical="center"/>
    </xf>
    <xf numFmtId="0" fontId="4" fillId="5" borderId="0" xfId="5" applyBorder="1" applyAlignment="1">
      <alignment horizontal="center"/>
    </xf>
    <xf numFmtId="0" fontId="4" fillId="3" borderId="10" xfId="3" applyBorder="1" applyAlignment="1">
      <alignment horizontal="center"/>
    </xf>
    <xf numFmtId="0" fontId="4" fillId="3" borderId="0" xfId="3" applyBorder="1" applyAlignment="1">
      <alignment horizontal="center"/>
    </xf>
    <xf numFmtId="0" fontId="2" fillId="4" borderId="2" xfId="4" applyBorder="1" applyAlignment="1">
      <alignment horizontal="center"/>
    </xf>
    <xf numFmtId="0" fontId="0" fillId="4" borderId="8" xfId="4" applyFont="1" applyBorder="1" applyAlignment="1">
      <alignment horizontal="center" vertical="center"/>
    </xf>
    <xf numFmtId="0" fontId="4" fillId="5" borderId="10" xfId="5" applyBorder="1" applyAlignment="1">
      <alignment horizontal="center"/>
    </xf>
    <xf numFmtId="0" fontId="14" fillId="0" borderId="2" xfId="4" applyFont="1" applyFill="1" applyBorder="1" applyAlignment="1">
      <alignment horizontal="center"/>
    </xf>
    <xf numFmtId="0" fontId="14" fillId="0" borderId="12" xfId="4" applyFont="1" applyFill="1" applyBorder="1" applyAlignment="1">
      <alignment horizontal="center"/>
    </xf>
    <xf numFmtId="0" fontId="14" fillId="0" borderId="7" xfId="4" applyFont="1" applyFill="1" applyBorder="1" applyAlignment="1">
      <alignment horizontal="center"/>
    </xf>
    <xf numFmtId="0" fontId="14" fillId="0" borderId="13" xfId="4" applyFont="1" applyFill="1" applyBorder="1" applyAlignment="1">
      <alignment horizontal="center"/>
    </xf>
    <xf numFmtId="3" fontId="0" fillId="0" borderId="8" xfId="0" applyNumberFormat="1" applyBorder="1" applyAlignment="1">
      <alignment horizontal="center" vertical="center"/>
    </xf>
    <xf numFmtId="3" fontId="0" fillId="0" borderId="3" xfId="0" applyNumberFormat="1" applyBorder="1" applyAlignment="1">
      <alignment horizontal="center" vertical="center"/>
    </xf>
    <xf numFmtId="3" fontId="0" fillId="0" borderId="12" xfId="0" applyNumberFormat="1" applyBorder="1" applyAlignment="1">
      <alignment horizontal="center" vertical="center"/>
    </xf>
    <xf numFmtId="3" fontId="0" fillId="0" borderId="7" xfId="0" applyNumberFormat="1" applyBorder="1" applyAlignment="1">
      <alignment horizontal="center" vertical="center"/>
    </xf>
    <xf numFmtId="0" fontId="9" fillId="3" borderId="10" xfId="3" applyFont="1" applyBorder="1" applyAlignment="1">
      <alignment horizontal="center" vertical="center" wrapText="1"/>
    </xf>
    <xf numFmtId="0" fontId="9" fillId="3" borderId="0" xfId="3" applyFont="1" applyBorder="1" applyAlignment="1">
      <alignment horizontal="center" vertical="center" wrapText="1"/>
    </xf>
    <xf numFmtId="3" fontId="0" fillId="0" borderId="2" xfId="0" applyNumberFormat="1" applyBorder="1" applyAlignment="1">
      <alignment horizontal="center" vertical="center"/>
    </xf>
    <xf numFmtId="3" fontId="0" fillId="0" borderId="16" xfId="0" applyNumberFormat="1" applyBorder="1" applyAlignment="1">
      <alignment horizontal="center" vertical="center"/>
    </xf>
    <xf numFmtId="3" fontId="0" fillId="0" borderId="14" xfId="0" applyNumberFormat="1" applyBorder="1" applyAlignment="1">
      <alignment horizontal="center" vertical="center"/>
    </xf>
    <xf numFmtId="3" fontId="0" fillId="0" borderId="2" xfId="0" applyNumberFormat="1" applyBorder="1" applyAlignment="1">
      <alignment horizontal="center"/>
    </xf>
    <xf numFmtId="3" fontId="0" fillId="0" borderId="16" xfId="0" applyNumberFormat="1" applyBorder="1" applyAlignment="1">
      <alignment horizontal="center"/>
    </xf>
    <xf numFmtId="3" fontId="0" fillId="0" borderId="14" xfId="0" applyNumberFormat="1" applyBorder="1" applyAlignment="1">
      <alignment horizontal="center"/>
    </xf>
    <xf numFmtId="0" fontId="22" fillId="0" borderId="2" xfId="0" applyFont="1" applyBorder="1" applyAlignment="1">
      <alignment horizontal="center"/>
    </xf>
    <xf numFmtId="0" fontId="22" fillId="4" borderId="2" xfId="4" applyFont="1" applyBorder="1" applyAlignment="1">
      <alignment horizontal="center" vertical="center"/>
    </xf>
    <xf numFmtId="0" fontId="22" fillId="0" borderId="2" xfId="0" applyFont="1" applyBorder="1" applyAlignment="1">
      <alignment horizontal="center" vertical="center"/>
    </xf>
    <xf numFmtId="0" fontId="20" fillId="0" borderId="16" xfId="0" applyFont="1" applyBorder="1" applyAlignment="1">
      <alignment horizontal="center"/>
    </xf>
    <xf numFmtId="0" fontId="20" fillId="0" borderId="15" xfId="0" applyFont="1" applyBorder="1" applyAlignment="1">
      <alignment horizontal="center"/>
    </xf>
    <xf numFmtId="0" fontId="20" fillId="0" borderId="14" xfId="0" applyFont="1" applyBorder="1" applyAlignment="1">
      <alignment horizontal="center"/>
    </xf>
    <xf numFmtId="0" fontId="0" fillId="4" borderId="0" xfId="4" applyFont="1" applyBorder="1" applyAlignment="1">
      <alignment horizontal="center" vertical="center"/>
    </xf>
    <xf numFmtId="0" fontId="0" fillId="0" borderId="0" xfId="4" applyFont="1" applyFill="1" applyBorder="1" applyAlignment="1">
      <alignment horizontal="center" vertical="center"/>
    </xf>
    <xf numFmtId="0" fontId="2" fillId="0" borderId="0" xfId="4" applyFill="1" applyBorder="1" applyAlignment="1">
      <alignment horizontal="center" vertical="center"/>
    </xf>
    <xf numFmtId="0" fontId="14" fillId="0" borderId="2" xfId="4" applyFont="1" applyFill="1" applyBorder="1" applyAlignment="1">
      <alignment horizontal="center" vertical="center"/>
    </xf>
    <xf numFmtId="0" fontId="20" fillId="0" borderId="2" xfId="0" applyFont="1" applyBorder="1" applyAlignment="1">
      <alignment horizontal="center" vertical="center"/>
    </xf>
    <xf numFmtId="0" fontId="20" fillId="0" borderId="16" xfId="0" applyFont="1" applyBorder="1" applyAlignment="1">
      <alignment horizontal="center" vertical="center"/>
    </xf>
    <xf numFmtId="0" fontId="20" fillId="0" borderId="14" xfId="0" applyFont="1" applyBorder="1" applyAlignment="1">
      <alignment horizontal="center" vertical="center"/>
    </xf>
    <xf numFmtId="169" fontId="0" fillId="0" borderId="8" xfId="0" applyNumberFormat="1" applyBorder="1" applyAlignment="1">
      <alignment horizontal="center" vertical="center"/>
    </xf>
    <xf numFmtId="169" fontId="0" fillId="0" borderId="3" xfId="0" applyNumberFormat="1" applyBorder="1" applyAlignment="1">
      <alignment horizontal="center" vertical="center"/>
    </xf>
    <xf numFmtId="169" fontId="0" fillId="0" borderId="35" xfId="0" applyNumberFormat="1" applyBorder="1" applyAlignment="1">
      <alignment horizontal="center" vertical="center"/>
    </xf>
    <xf numFmtId="169" fontId="0" fillId="0" borderId="12" xfId="0" applyNumberFormat="1" applyBorder="1" applyAlignment="1">
      <alignment horizontal="center" vertical="center"/>
    </xf>
    <xf numFmtId="169" fontId="0" fillId="0" borderId="7" xfId="0" applyNumberFormat="1" applyBorder="1" applyAlignment="1">
      <alignment horizontal="center" vertical="center"/>
    </xf>
    <xf numFmtId="169" fontId="0" fillId="0" borderId="37" xfId="0" applyNumberFormat="1" applyBorder="1" applyAlignment="1">
      <alignment horizontal="center" vertical="center"/>
    </xf>
    <xf numFmtId="169" fontId="0" fillId="0" borderId="2" xfId="0" applyNumberFormat="1" applyBorder="1" applyAlignment="1">
      <alignment horizontal="center" vertical="center"/>
    </xf>
    <xf numFmtId="169" fontId="0" fillId="12" borderId="2" xfId="0" applyNumberFormat="1" applyFill="1" applyBorder="1" applyAlignment="1">
      <alignment horizontal="center" vertical="center"/>
    </xf>
    <xf numFmtId="169" fontId="0" fillId="12" borderId="8" xfId="0" applyNumberFormat="1" applyFill="1" applyBorder="1" applyAlignment="1">
      <alignment horizontal="center" vertical="center"/>
    </xf>
    <xf numFmtId="169" fontId="0" fillId="12" borderId="3" xfId="0" applyNumberFormat="1" applyFill="1" applyBorder="1" applyAlignment="1">
      <alignment horizontal="center" vertical="center"/>
    </xf>
    <xf numFmtId="169" fontId="0" fillId="12" borderId="9" xfId="0" applyNumberFormat="1" applyFill="1" applyBorder="1" applyAlignment="1">
      <alignment horizontal="center" vertical="center"/>
    </xf>
    <xf numFmtId="169" fontId="0" fillId="12" borderId="12" xfId="0" applyNumberFormat="1" applyFill="1" applyBorder="1" applyAlignment="1">
      <alignment horizontal="center" vertical="center"/>
    </xf>
    <xf numFmtId="169" fontId="0" fillId="12" borderId="7" xfId="0" applyNumberFormat="1" applyFill="1" applyBorder="1" applyAlignment="1">
      <alignment horizontal="center" vertical="center"/>
    </xf>
    <xf numFmtId="169" fontId="0" fillId="12" borderId="13" xfId="0" applyNumberFormat="1" applyFill="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vertical="center"/>
    </xf>
    <xf numFmtId="0" fontId="0" fillId="0" borderId="11" xfId="0" applyBorder="1" applyAlignment="1">
      <alignment horizontal="center" vertical="center"/>
    </xf>
    <xf numFmtId="0" fontId="7" fillId="0" borderId="2" xfId="0" applyFont="1" applyBorder="1" applyAlignment="1">
      <alignment horizontal="center"/>
    </xf>
    <xf numFmtId="0" fontId="0" fillId="4" borderId="2" xfId="4" applyFont="1"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20" fillId="0" borderId="2" xfId="0" applyFont="1" applyBorder="1" applyAlignment="1">
      <alignment horizontal="center"/>
    </xf>
    <xf numFmtId="0" fontId="14" fillId="4" borderId="224" xfId="4" applyFont="1" applyBorder="1" applyAlignment="1">
      <alignment horizontal="center"/>
    </xf>
    <xf numFmtId="0" fontId="14" fillId="0" borderId="21" xfId="0" quotePrefix="1" applyFont="1" applyBorder="1" applyAlignment="1">
      <alignment horizontal="center" vertical="center"/>
    </xf>
    <xf numFmtId="0" fontId="2" fillId="4" borderId="39" xfId="4" applyBorder="1" applyAlignment="1">
      <alignment horizontal="center" vertical="center"/>
    </xf>
    <xf numFmtId="0" fontId="2" fillId="4" borderId="41" xfId="4" applyBorder="1" applyAlignment="1">
      <alignment horizontal="center" vertical="center"/>
    </xf>
    <xf numFmtId="0" fontId="14" fillId="4" borderId="2" xfId="4" applyFont="1" applyBorder="1" applyAlignment="1">
      <alignment horizontal="center"/>
    </xf>
    <xf numFmtId="0" fontId="14" fillId="0" borderId="16" xfId="0" quotePrefix="1" applyFont="1" applyBorder="1" applyAlignment="1">
      <alignment horizontal="center" vertical="center"/>
    </xf>
    <xf numFmtId="0" fontId="14" fillId="0" borderId="15" xfId="0" quotePrefix="1" applyFont="1" applyBorder="1" applyAlignment="1">
      <alignment horizontal="center" vertical="center"/>
    </xf>
    <xf numFmtId="0" fontId="14" fillId="0" borderId="8" xfId="0" quotePrefix="1" applyFont="1" applyBorder="1" applyAlignment="1">
      <alignment horizontal="center" vertical="center" wrapText="1"/>
    </xf>
    <xf numFmtId="0" fontId="14" fillId="0" borderId="3" xfId="0" quotePrefix="1" applyFont="1" applyBorder="1" applyAlignment="1">
      <alignment horizontal="center" vertical="center"/>
    </xf>
    <xf numFmtId="0" fontId="14" fillId="0" borderId="9" xfId="0" quotePrefix="1" applyFont="1" applyBorder="1" applyAlignment="1">
      <alignment horizontal="center" vertical="center"/>
    </xf>
    <xf numFmtId="0" fontId="14" fillId="9" borderId="32" xfId="0" applyFont="1" applyFill="1" applyBorder="1" applyAlignment="1">
      <alignment horizontal="center" vertical="center"/>
    </xf>
    <xf numFmtId="0" fontId="14" fillId="9" borderId="33" xfId="0" applyFont="1" applyFill="1" applyBorder="1" applyAlignment="1">
      <alignment horizontal="center" vertical="center"/>
    </xf>
    <xf numFmtId="0" fontId="14" fillId="4" borderId="8" xfId="4" applyFont="1" applyBorder="1" applyAlignment="1">
      <alignment horizontal="center" vertical="center"/>
    </xf>
    <xf numFmtId="0" fontId="14" fillId="4" borderId="10" xfId="4" applyFont="1" applyBorder="1" applyAlignment="1">
      <alignment horizontal="center" vertical="center"/>
    </xf>
    <xf numFmtId="0" fontId="14" fillId="4" borderId="12" xfId="4" applyFont="1" applyBorder="1" applyAlignment="1">
      <alignment horizontal="center" vertical="center"/>
    </xf>
    <xf numFmtId="0" fontId="14" fillId="0" borderId="26" xfId="0" quotePrefix="1" applyFont="1" applyBorder="1" applyAlignment="1">
      <alignment horizontal="center" vertical="center"/>
    </xf>
    <xf numFmtId="0" fontId="14" fillId="0" borderId="27" xfId="0" quotePrefix="1" applyFont="1" applyBorder="1" applyAlignment="1">
      <alignment horizontal="center" vertical="center"/>
    </xf>
    <xf numFmtId="0" fontId="18" fillId="0" borderId="26" xfId="0" quotePrefix="1" applyFont="1" applyBorder="1" applyAlignment="1">
      <alignment horizontal="center" vertical="center" wrapText="1"/>
    </xf>
    <xf numFmtId="0" fontId="18" fillId="0" borderId="31" xfId="0" quotePrefix="1" applyFont="1" applyBorder="1" applyAlignment="1">
      <alignment horizontal="center" vertical="center" wrapText="1"/>
    </xf>
    <xf numFmtId="3" fontId="0" fillId="0" borderId="89" xfId="0" applyNumberFormat="1" applyBorder="1" applyAlignment="1">
      <alignment horizontal="center"/>
    </xf>
  </cellXfs>
  <cellStyles count="6975">
    <cellStyle name="_x000a_shell=progma" xfId="11" xr:uid="{C38EA7A0-6002-4A46-963D-CCC2113DD3E8}"/>
    <cellStyle name="_x000a_shell=progma 2" xfId="12" xr:uid="{155FFE03-1000-46AA-BF60-3DF6DA31CAF2}"/>
    <cellStyle name="$" xfId="2933" xr:uid="{9E8784D5-24DE-452A-96C8-C2543C15FE0B}"/>
    <cellStyle name="$.0" xfId="2965" xr:uid="{F3E7D3EA-5BC1-47EF-8437-85F57BEE574D}"/>
    <cellStyle name="$.00" xfId="2966" xr:uid="{81BF5CC4-DA04-4100-8E58-46C6799C3595}"/>
    <cellStyle name="$.000" xfId="2967" xr:uid="{0B91E21F-4EF6-48C3-9194-24329F96DC44}"/>
    <cellStyle name="$_03 LTM Financials" xfId="2934" xr:uid="{09FFD4A7-3468-4A8B-AA7B-E3CEBBAF6436}"/>
    <cellStyle name="$_03 LTM Financials_2008 FY Change Free Stock Evaluation v.01" xfId="2935" xr:uid="{34878309-3DD5-4D71-9AC3-1D1206129778}"/>
    <cellStyle name="$_03 LTM Financials_2008 FY Change Free Stock Evaluation v.01_Tabelle per Documento Piano" xfId="2936" xr:uid="{6FDE3A8D-DFED-41A6-BE33-3D01FAF1BCE6}"/>
    <cellStyle name="$_03 LTM Financials_DRAFT Results_1H2008 Geo Segmentation v.01" xfId="2937" xr:uid="{A0E7EA07-159C-4507-8BEB-6C89585448C5}"/>
    <cellStyle name="$_03 LTM Financials_DRAFT Results_1H2008 Geo Segmentation v.01_Tabelle per Documento Piano" xfId="2938" xr:uid="{8F11D297-FE10-4912-935A-2F5BEFCD5FF3}"/>
    <cellStyle name="$_03 LTM Financials_DRAFT Results_FY2008 v.01" xfId="2939" xr:uid="{9E907F02-2B13-44F1-976A-37846F9437E3}"/>
    <cellStyle name="$_03 LTM Financials_DRAFT_Results_FY2009_v.DRAFT" xfId="2940" xr:uid="{B474D03C-0813-41EE-9D0D-0FD17FB25978}"/>
    <cellStyle name="$_03 LTM Financials_Tabelle per Documento Piano" xfId="2941" xr:uid="{DA955CD6-E9DC-49C1-960F-40EAC38817AE}"/>
    <cellStyle name="$_03 LTM Financials_TOOL_Results_1Q2009 v.01" xfId="2942" xr:uid="{2893E26B-E819-4EBA-8B77-CDAA03310E80}"/>
    <cellStyle name="$_03 LTM Financials_TOOL_Results_1Q2009 v.01_Tabelle per Documento Piano" xfId="2943" xr:uid="{2BAEC43A-7599-409D-B680-4EA5A34EF6E1}"/>
    <cellStyle name="$_Dettaglio contratti" xfId="2944" xr:uid="{DBFD7812-AAEA-42B4-9B30-DF8CAFF62F4C}"/>
    <cellStyle name="$_Wienerberger AVP 2003-08-15" xfId="2945" xr:uid="{D179CA57-2E16-40D4-B5DA-FA3AB29A892E}"/>
    <cellStyle name="$_Wienerberger AVP 2003-08-15_01 Purchase Price" xfId="2946" xr:uid="{3EA2725B-13CF-4202-8AE0-EEB70FC97801}"/>
    <cellStyle name="$_Wienerberger AVP 2003-08-15_01 Purchase Price_2008 FY Change Free Stock Evaluation v.01" xfId="2947" xr:uid="{088575F8-C222-4390-912C-9EF6DE4B9439}"/>
    <cellStyle name="$_Wienerberger AVP 2003-08-15_01 Purchase Price_2008 FY Change Free Stock Evaluation v.01_Tabelle per Documento Piano" xfId="2948" xr:uid="{C722661C-C84D-4505-B834-13C723F7C7DD}"/>
    <cellStyle name="$_Wienerberger AVP 2003-08-15_01 Purchase Price_DRAFT Results_1H2008 Geo Segmentation v.01" xfId="2949" xr:uid="{4B830F42-0841-4BE8-BA6D-71CC6C82DFE9}"/>
    <cellStyle name="$_Wienerberger AVP 2003-08-15_01 Purchase Price_DRAFT Results_1H2008 Geo Segmentation v.01_Tabelle per Documento Piano" xfId="2950" xr:uid="{9224AA8A-A392-4CBB-ACE9-318720F35A08}"/>
    <cellStyle name="$_Wienerberger AVP 2003-08-15_01 Purchase Price_DRAFT Results_FY2008 v.01" xfId="2951" xr:uid="{207B20A5-57F3-4E5C-AE3F-56344C9A155E}"/>
    <cellStyle name="$_Wienerberger AVP 2003-08-15_01 Purchase Price_DRAFT_Results_FY2009_v.DRAFT" xfId="2952" xr:uid="{1079D924-80C8-4609-9431-756AF970A831}"/>
    <cellStyle name="$_Wienerberger AVP 2003-08-15_01 Purchase Price_Tabelle per Documento Piano" xfId="2953" xr:uid="{61E68212-1DCD-422A-B06A-8979DA986593}"/>
    <cellStyle name="$_Wienerberger AVP 2003-08-15_01 Purchase Price_TOOL_Results_1Q2009 v.01" xfId="2954" xr:uid="{3C3A759E-E7FF-4BDB-B95D-18C75AA1ECE0}"/>
    <cellStyle name="$_Wienerberger AVP 2003-08-15_01 Purchase Price_TOOL_Results_1Q2009 v.01_Tabelle per Documento Piano" xfId="2955" xr:uid="{24FF4E57-355F-4229-9150-689C909C2808}"/>
    <cellStyle name="$_Wienerberger AVP 2003-08-15_2008 FY Change Free Stock Evaluation v.01" xfId="2956" xr:uid="{AA82AAD7-6798-4972-A997-BFB3481E7C49}"/>
    <cellStyle name="$_Wienerberger AVP 2003-08-15_2008 FY Change Free Stock Evaluation v.01_Tabelle per Documento Piano" xfId="2957" xr:uid="{CEC7FE05-1783-4E63-AE63-D5BEAC2DD437}"/>
    <cellStyle name="$_Wienerberger AVP 2003-08-15_DRAFT Results_1H2008 Geo Segmentation v.01" xfId="2958" xr:uid="{7F8B6F24-F62D-4F1F-96C2-B11F761DD8B6}"/>
    <cellStyle name="$_Wienerberger AVP 2003-08-15_DRAFT Results_1H2008 Geo Segmentation v.01_Tabelle per Documento Piano" xfId="2959" xr:uid="{8D815BB5-AE1A-439B-9E02-3730E73938B6}"/>
    <cellStyle name="$_Wienerberger AVP 2003-08-15_DRAFT Results_FY2008 v.01" xfId="2960" xr:uid="{C5BB1C03-2338-4C28-BA0D-CDFE2D623217}"/>
    <cellStyle name="$_Wienerberger AVP 2003-08-15_DRAFT_Results_FY2009_v.DRAFT" xfId="2961" xr:uid="{BD864346-97E8-4968-BE81-D070082B4BBA}"/>
    <cellStyle name="$_Wienerberger AVP 2003-08-15_Tabelle per Documento Piano" xfId="2962" xr:uid="{D06AB370-627F-4A14-8011-DCCDA5BCB2E3}"/>
    <cellStyle name="$_Wienerberger AVP 2003-08-15_TOOL_Results_1Q2009 v.01" xfId="2963" xr:uid="{4CC6983B-9638-49D5-AEE7-AF8C5A3A46F2}"/>
    <cellStyle name="$_Wienerberger AVP 2003-08-15_TOOL_Results_1Q2009 v.01_Tabelle per Documento Piano" xfId="2964" xr:uid="{75F1B28F-0B88-468F-9591-9EB183F3EC21}"/>
    <cellStyle name="%" xfId="2922" xr:uid="{A00714AE-39E6-4ABB-9609-BD042C7613A1}"/>
    <cellStyle name="% 2" xfId="2923" xr:uid="{35FA3DB3-D5A9-4586-8C97-46FF3BF405C9}"/>
    <cellStyle name="%_03 LTM Financials" xfId="2924" xr:uid="{5E59C3B4-48D2-4F11-8479-1A291BDF88F9}"/>
    <cellStyle name="%_03 LTM Financials 2" xfId="2925" xr:uid="{628C75F0-1E31-4393-A655-8ACEB5A93446}"/>
    <cellStyle name="%_Dettaglio contratti" xfId="2926" xr:uid="{105DBEFB-6089-4B17-AE10-3BD85F5EFEBD}"/>
    <cellStyle name="%_Ricavi e Costi Snam" xfId="2927" xr:uid="{C9C2FAEE-F7C4-41CF-A743-D98B5C6B8520}"/>
    <cellStyle name="(Body)" xfId="2897" xr:uid="{DFBB5CEB-AED9-4A11-9AFD-8882CD2427FC}"/>
    <cellStyle name="(Body) 2" xfId="2898" xr:uid="{A0D17F0F-FE7B-41BE-88E0-ED32909418D8}"/>
    <cellStyle name="(Body) 2 2" xfId="2899" xr:uid="{6C49BDFF-B0C2-4A33-9940-752F1A29B5FA}"/>
    <cellStyle name="(Body) 2 2 2" xfId="4724" xr:uid="{A1F13217-30EB-4942-89E1-EB7F64DF1CFC}"/>
    <cellStyle name="(Body) 2 2 3" xfId="4706" xr:uid="{B386AC10-8FA7-4A6D-AE12-477E4DCABAF2}"/>
    <cellStyle name="(Body) 2 2 4" xfId="4755" xr:uid="{18BB00C4-1DA9-4A7B-BDC9-E38D766C7752}"/>
    <cellStyle name="(Body) 2 2 5" xfId="4713" xr:uid="{F0149589-41C8-4165-A197-5AC32F4850AB}"/>
    <cellStyle name="(Body) 2 2 6" xfId="4860" xr:uid="{005B2262-D936-4A69-9873-0435ED402BD2}"/>
    <cellStyle name="(Body) 2 3" xfId="4723" xr:uid="{F35537FD-0EA5-4B4D-8958-67A9F347364F}"/>
    <cellStyle name="(Body) 2 4" xfId="4707" xr:uid="{61C63F53-145D-447D-8995-45838D772B62}"/>
    <cellStyle name="(Body) 2 5" xfId="4754" xr:uid="{07CAEC86-3B38-4B63-BBB9-45ED270351B2}"/>
    <cellStyle name="(Body) 2 6" xfId="4714" xr:uid="{340F97A3-36D3-4F17-B748-4B6A31E7D752}"/>
    <cellStyle name="(Body) 2 7" xfId="4853" xr:uid="{6BD06023-EC93-4B49-990B-70F02B020D3B}"/>
    <cellStyle name="(Body) 3" xfId="2900" xr:uid="{58913FA9-3C67-4C0A-84B2-B58E0FFB25E4}"/>
    <cellStyle name="(Body) 3 2" xfId="4725" xr:uid="{789070AA-96A0-41D0-A4D2-AEFF40DEF52E}"/>
    <cellStyle name="(Body) 3 3" xfId="4705" xr:uid="{9854F862-B349-4B56-A335-5715CCA1D3CB}"/>
    <cellStyle name="(Body) 3 4" xfId="4756" xr:uid="{6AF3557E-8DF7-49F4-828B-C24993273F6D}"/>
    <cellStyle name="(Body) 3 5" xfId="4712" xr:uid="{0FA7D5A0-6FE7-4937-A5F7-BC0E572A5A8F}"/>
    <cellStyle name="(Body) 3 6" xfId="4861" xr:uid="{296AB293-05A3-4727-87C1-1F84CEA8E35A}"/>
    <cellStyle name="(Body) 4" xfId="4722" xr:uid="{879080C3-6831-44E2-A742-14E53D1E4B82}"/>
    <cellStyle name="(Body) 5" xfId="4708" xr:uid="{46321358-91E2-4207-8938-521D62589C53}"/>
    <cellStyle name="(Body) 6" xfId="4794" xr:uid="{443F3752-7BA2-4E5B-B8CD-F3C4418050CC}"/>
    <cellStyle name="(Body) 7" xfId="4715" xr:uid="{B955FBEC-D78C-4CDF-9984-06C31AEA9F15}"/>
    <cellStyle name="(Body) 8" xfId="4852" xr:uid="{9F7E2621-010A-4FDA-812A-15EF86EE38A2}"/>
    <cellStyle name="(Euro)" xfId="2901" xr:uid="{6A3E4345-DF54-4DA5-9309-E58A98202484}"/>
    <cellStyle name="(Euro) 2" xfId="2902" xr:uid="{505FBCC3-C39F-44F9-9714-0292B2995DC0}"/>
    <cellStyle name="(Lefting)" xfId="2903" xr:uid="{F5B06DF7-C4D5-4FC3-8ADC-257BC01ADDE3}"/>
    <cellStyle name="(Lefting) 2" xfId="2904" xr:uid="{7859AFFD-6938-439A-843F-6F911018BDF9}"/>
    <cellStyle name="(Lefting) 2 2" xfId="2905" xr:uid="{8D5B232B-8BF5-40DA-A3E9-E9AB2AA92AD4}"/>
    <cellStyle name="(Lefting) 2 2 2" xfId="4730" xr:uid="{FC9BA342-C988-48A4-AC3E-3491D8E665B8}"/>
    <cellStyle name="(Lefting) 2 2 3" xfId="4700" xr:uid="{8159F480-D7BA-4014-A1EA-DDB145AB7380}"/>
    <cellStyle name="(Lefting) 2 2 4" xfId="4848" xr:uid="{C2DC7E66-32CD-47BB-AE9D-FCA525A3F791}"/>
    <cellStyle name="(Lefting) 2 2 5" xfId="4676" xr:uid="{D6C46CD0-5EAB-4DDF-9738-C8DCE9193C04}"/>
    <cellStyle name="(Lefting) 2 2 6" xfId="4845" xr:uid="{D85BE484-D55D-4523-8D2B-A1CBA347F818}"/>
    <cellStyle name="(Lefting) 2 3" xfId="4729" xr:uid="{580272ED-CE71-4A96-8DCC-83547A2AD114}"/>
    <cellStyle name="(Lefting) 2 4" xfId="4701" xr:uid="{4CB3B83A-0602-4792-9AEB-DD77E6340E96}"/>
    <cellStyle name="(Lefting) 2 5" xfId="4847" xr:uid="{6BE04CDB-3EBE-476A-8E75-2E1851C814F0}"/>
    <cellStyle name="(Lefting) 2 6" xfId="4636" xr:uid="{C2AB5983-9EDE-4EB7-8E86-53ADF57973EC}"/>
    <cellStyle name="(Lefting) 2 7" xfId="4844" xr:uid="{3618BBD4-2B03-47CE-A167-63ACEB0F3109}"/>
    <cellStyle name="(Lefting) 3" xfId="2906" xr:uid="{4A51040F-5FC9-497F-9C69-15A08B4EFD78}"/>
    <cellStyle name="(Lefting) 3 2" xfId="4731" xr:uid="{B932DB2F-DD9F-4B86-86DD-9AFCA8261BF4}"/>
    <cellStyle name="(Lefting) 3 3" xfId="4699" xr:uid="{CE8E6D93-C4E8-459B-8EB8-413F65725C06}"/>
    <cellStyle name="(Lefting) 3 4" xfId="4849" xr:uid="{F11BDA86-3A39-46B9-9DD8-63C2E20FEE32}"/>
    <cellStyle name="(Lefting) 3 5" xfId="4675" xr:uid="{72F7EEFF-116F-4F5D-BC4D-F4A55FBE4C13}"/>
    <cellStyle name="(Lefting) 3 6" xfId="4846" xr:uid="{6DCB4C62-CC9A-4CD1-9F16-680700050BFC}"/>
    <cellStyle name="(Lefting) 4" xfId="4728" xr:uid="{B6D11EDC-0B50-471B-A123-1AF70E7B5FD0}"/>
    <cellStyle name="(Lefting) 5" xfId="4702" xr:uid="{FAE38B12-F923-4EA9-B413-E8A4EEB3CF0C}"/>
    <cellStyle name="(Lefting) 6" xfId="4795" xr:uid="{25A57B89-2B15-4A89-B708-50753B9D1997}"/>
    <cellStyle name="(Lefting) 7" xfId="4637" xr:uid="{BC906C02-E1CA-46D1-896B-B39F615AA087}"/>
    <cellStyle name="(Lefting) 8" xfId="4843" xr:uid="{7D6406E5-1196-43DA-A4F1-4D9E066AC02E}"/>
    <cellStyle name="******************************************" xfId="2907" xr:uid="{16EB6449-71D0-4C26-9721-249F5226C4B8}"/>
    <cellStyle name=",000" xfId="2894" xr:uid="{7143F68F-CA2A-4031-B15A-21D41AA9492C}"/>
    <cellStyle name="??&amp;O?&amp;H?_x0008__x000f__x0007_?_x0007__x0001__x0001_" xfId="2895" xr:uid="{34E95FF7-1248-4683-8C25-E3CD9519A3E5}"/>
    <cellStyle name="??&amp;O?&amp;H?_x0008_??_x0007__x0001__x0001_" xfId="2896" xr:uid="{8502D2FB-C7A6-4946-80D2-9CF9BC3558B3}"/>
    <cellStyle name="\" xfId="2908" xr:uid="{60B629A8-558D-4A05-825C-74424FCE8F29}"/>
    <cellStyle name="\ 2" xfId="2909" xr:uid="{BCD5388A-889B-4770-8C1D-ACAF9177A5C1}"/>
    <cellStyle name="\_2008 FY Change Free Stock Evaluation v.01" xfId="2910" xr:uid="{5556D2FC-901B-474A-868C-ECCABE08DB7B}"/>
    <cellStyle name="\_2008 FY Change Free Stock Evaluation v.01 2" xfId="2911" xr:uid="{0506F872-4830-451E-B5B5-87446EFA346B}"/>
    <cellStyle name="\_2008 FY Change Free Stock Evaluation v.01_Dettaglio contratti" xfId="2912" xr:uid="{EDF871E4-ED46-433E-9BE6-A1AD92581FA5}"/>
    <cellStyle name="\_Dettaglio contratti" xfId="2913" xr:uid="{0C86E66D-28AC-4048-8B01-733D60A8041B}"/>
    <cellStyle name="\_DRAFT Results_1H2008 Geo Segmentation v.01" xfId="2914" xr:uid="{6940C51C-066A-4480-A1CD-900BC2DA6660}"/>
    <cellStyle name="\_DRAFT Results_1H2008 Geo Segmentation v.01 2" xfId="2915" xr:uid="{669D9A8D-C5DC-4E67-BA13-59FFB286A34A}"/>
    <cellStyle name="\_DRAFT Results_1H2008 Geo Segmentation v.01_Dettaglio contratti" xfId="2916" xr:uid="{3FF18465-F89B-470F-85F0-4124BCEE154E}"/>
    <cellStyle name="\_DRAFT Results_FY2008 v.01" xfId="2917" xr:uid="{96048E04-3220-4CF3-BB74-42A3E9CD8403}"/>
    <cellStyle name="\_DRAFT_Results_FY2009_v.DRAFT" xfId="2918" xr:uid="{CA7FAA1F-C868-410E-856C-1E348D28ABB8}"/>
    <cellStyle name="\_TOOL_Results_1Q2009 v.01" xfId="2919" xr:uid="{4FBE7E05-0F91-4476-8BE5-AFBB84CF560D}"/>
    <cellStyle name="\_TOOL_Results_1Q2009 v.01 2" xfId="2920" xr:uid="{661E21E4-70E0-4188-ACCE-EE024BB8D76F}"/>
    <cellStyle name="\_TOOL_Results_1Q2009 v.01_Dettaglio contratti" xfId="2921" xr:uid="{2D909146-9009-442C-9F66-119EEBE848A3}"/>
    <cellStyle name="_ heading$" xfId="19" xr:uid="{729F7447-B7D6-422A-8B17-3D4B5FA615F5}"/>
    <cellStyle name="_ heading$ 2" xfId="20" xr:uid="{B75F62F2-B6C1-4949-9428-8056437DF113}"/>
    <cellStyle name="_ heading$_03 LTM Financials" xfId="21" xr:uid="{6A724A32-4CB5-4CEB-B833-3ECB9DD2321E}"/>
    <cellStyle name="_ heading$_03 LTM Financials 2" xfId="22" xr:uid="{37994481-40A5-41CD-97B3-C1DB40610037}"/>
    <cellStyle name="_ heading$_EBITDA_Breakdown2006-08" xfId="23" xr:uid="{122CAE4C-3FFE-43D9-BD32-E509268E6CA5}"/>
    <cellStyle name="_ heading$_EBITDA_Breakdown2006-08 2" xfId="24" xr:uid="{1CDF0CA3-B813-41ED-883B-CFF89A0E1F37}"/>
    <cellStyle name="_ heading%" xfId="13" xr:uid="{5B371CDB-06E2-40F7-8FA5-B4E7D8D24FD9}"/>
    <cellStyle name="_ heading% 2" xfId="14" xr:uid="{40C4B69F-5743-42E0-9F78-3F68D8531500}"/>
    <cellStyle name="_ heading%_03 LTM Financials" xfId="15" xr:uid="{7B7D6D53-B2B0-46D3-BC9C-8D3D08EE5F18}"/>
    <cellStyle name="_ heading%_03 LTM Financials 2" xfId="16" xr:uid="{E78FB83A-58ED-4158-AEC1-B42EC9EF3A71}"/>
    <cellStyle name="_ heading%_EBITDA_Breakdown2006-08" xfId="17" xr:uid="{F98D3397-9198-4180-8E5A-13EFCB9D5C03}"/>
    <cellStyle name="_ heading%_EBITDA_Breakdown2006-08 2" xfId="18" xr:uid="{95542459-96EC-4284-A0B3-9B6C4FDB71EC}"/>
    <cellStyle name="_ heading£" xfId="25" xr:uid="{D10347A5-F06E-4F2F-8B8D-ED02FE2F2539}"/>
    <cellStyle name="_ heading£ 2" xfId="26" xr:uid="{30B16340-1F96-4DA2-993B-224B4DDAFFDA}"/>
    <cellStyle name="_ heading£_03 LTM Financials" xfId="27" xr:uid="{691F0888-70F8-45E8-81E1-F07127A6A110}"/>
    <cellStyle name="_ heading£_03 LTM Financials 2" xfId="28" xr:uid="{9B7D15BA-9387-4FBE-A355-3B9CCF9CD735}"/>
    <cellStyle name="_ heading£_EBITDA_Breakdown2006-08" xfId="29" xr:uid="{766B66D3-AA04-4D4F-8F4C-08F366573DFD}"/>
    <cellStyle name="_ heading£_EBITDA_Breakdown2006-08 2" xfId="30" xr:uid="{BF3F8518-9D5B-444E-948B-AEC6945331F2}"/>
    <cellStyle name="_ heading¥" xfId="31" xr:uid="{868BD7AF-2264-4406-B50E-AEF134ABA675}"/>
    <cellStyle name="_ heading¥ 2" xfId="32" xr:uid="{AF825AEB-68BE-46F9-A966-30FCD2756069}"/>
    <cellStyle name="_ heading¥_03 LTM Financials" xfId="33" xr:uid="{859C282C-B29F-45C9-BB19-88D4FA81CB61}"/>
    <cellStyle name="_ heading¥_03 LTM Financials 2" xfId="34" xr:uid="{BA2C7B3D-788D-4432-B4C4-B1C3BDFA0D30}"/>
    <cellStyle name="_ heading¥_EBITDA_Breakdown2006-08" xfId="35" xr:uid="{DA3AA7D7-621E-4469-B3B8-E7D6C430F5CC}"/>
    <cellStyle name="_ heading¥_EBITDA_Breakdown2006-08 2" xfId="36" xr:uid="{1A68E33B-B0A6-48E0-A45F-E86789F7B5FB}"/>
    <cellStyle name="_ heading€" xfId="37" xr:uid="{DB84A712-F662-4B86-8D0D-8F35F77C23AC}"/>
    <cellStyle name="_ heading€ 2" xfId="38" xr:uid="{C3E687D0-532E-4E9F-B0D5-026CD31C11C7}"/>
    <cellStyle name="_ heading€_03 LTM Financials" xfId="39" xr:uid="{77D61501-57D2-4CF9-8E5A-75D8CA5034E2}"/>
    <cellStyle name="_ heading€_03 LTM Financials 2" xfId="40" xr:uid="{30B5B36B-04B4-42E5-90DB-FC3DDBD7E61E}"/>
    <cellStyle name="_ heading€_EBITDA_Breakdown2006-08" xfId="41" xr:uid="{668DFB7A-3F9E-461C-9D03-219EA8E2B1CB}"/>
    <cellStyle name="_ heading€_EBITDA_Breakdown2006-08 2" xfId="42" xr:uid="{96C47644-2109-406C-9E82-ED071C7F4F4C}"/>
    <cellStyle name="_ headingx" xfId="43" xr:uid="{A215BE33-1860-4176-9DF2-8C5D83D6F5E8}"/>
    <cellStyle name="_ headingx 2" xfId="44" xr:uid="{A45B36CA-B1BC-490F-818B-E3F1F7EC3625}"/>
    <cellStyle name="_ headingx_03 LTM Financials" xfId="45" xr:uid="{EA8A8344-FA7C-4B12-960E-EAFB1CA47DEC}"/>
    <cellStyle name="_ headingx_03 LTM Financials 2" xfId="46" xr:uid="{4F7A3CE3-FF82-4FDC-B216-B71101FDF745}"/>
    <cellStyle name="_ headingx_EBITDA_Breakdown2006-08" xfId="47" xr:uid="{A0D41106-0B75-49DB-A67D-9D5AFF8C81E1}"/>
    <cellStyle name="_ headingx_EBITDA_Breakdown2006-08 2" xfId="48" xr:uid="{5B7B302F-3119-4203-81B7-4BB59C1E51FB}"/>
    <cellStyle name="_%(SignOnly)" xfId="49" xr:uid="{DB33B0DA-D02D-4522-B5A8-06707C2D4A57}"/>
    <cellStyle name="_%(SignOnly) 2" xfId="50" xr:uid="{14F743D1-83E3-446C-8C3C-5AB5B3D01AFE}"/>
    <cellStyle name="_%(SignSpaceOnly)" xfId="51" xr:uid="{A15B092A-FE4C-41AC-BC28-9F23720522C3}"/>
    <cellStyle name="_%(SignSpaceOnly) 2" xfId="52" xr:uid="{1553C05C-6B3E-42A9-A892-2F44AE6CE8F0}"/>
    <cellStyle name="_0.0[1space]" xfId="53" xr:uid="{942D7DAA-097F-4091-82F7-6A3560DF24BC}"/>
    <cellStyle name="_0.0[1space] 2" xfId="54" xr:uid="{BDBD21EB-CBD8-4D74-82B6-7DBADE37796A}"/>
    <cellStyle name="_0.0[1space]_03 LTM Financials" xfId="55" xr:uid="{8DA679AD-2192-45DE-85BA-C13FD7928B68}"/>
    <cellStyle name="_0.0[1space]_03 LTM Financials 2" xfId="56" xr:uid="{AA9D080B-482E-40A3-8776-B146D1F286C6}"/>
    <cellStyle name="_0.0[1space]_EBITDA_Breakdown2006-08" xfId="57" xr:uid="{A4E1E12B-FEF5-4AC4-8A4D-8BDA0D0176D8}"/>
    <cellStyle name="_0.0[1space]_EBITDA_Breakdown2006-08 2" xfId="58" xr:uid="{3B306C57-A58B-4E66-9319-2C0EC20E1389}"/>
    <cellStyle name="_0.0[2space]" xfId="59" xr:uid="{94762532-E4F4-4159-B3D2-B1C520EA1464}"/>
    <cellStyle name="_0.0[2space] 2" xfId="60" xr:uid="{0DF6E59F-4649-42A8-97F6-6985757577EB}"/>
    <cellStyle name="_0.0[2space]_03 LTM Financials" xfId="61" xr:uid="{07E6AC6B-D1ED-44AA-9B7E-DE8E63C95A4A}"/>
    <cellStyle name="_0.0[2space]_03 LTM Financials 2" xfId="62" xr:uid="{6D2673D3-6831-4EDD-AAD1-3995A33D8E24}"/>
    <cellStyle name="_0.0[2space]_EBITDA_Breakdown2006-08" xfId="63" xr:uid="{39840175-4134-4757-B28A-8B3C4EC9491A}"/>
    <cellStyle name="_0.0[2space]_EBITDA_Breakdown2006-08 2" xfId="64" xr:uid="{24FAD7AC-AAE2-4415-8D32-322D9D8EAE4E}"/>
    <cellStyle name="_0.0[3space]" xfId="65" xr:uid="{06B94CD2-BEFD-468F-892F-4B4938F416C5}"/>
    <cellStyle name="_0.0[3space] 2" xfId="66" xr:uid="{CD257460-9A56-4169-9321-BC04234EAE08}"/>
    <cellStyle name="_0.0[3space]_03 LTM Financials" xfId="67" xr:uid="{2B6FF1B4-8733-4962-8EE2-4287C31BD26E}"/>
    <cellStyle name="_0.0[3space]_03 LTM Financials 2" xfId="68" xr:uid="{F7950232-0410-4830-B8ED-023D32FCA12E}"/>
    <cellStyle name="_0.0[3space]_EBITDA_Breakdown2006-08" xfId="69" xr:uid="{A2B66BF0-77AD-4FEF-9453-820CFD68F438}"/>
    <cellStyle name="_0.0[3space]_EBITDA_Breakdown2006-08 2" xfId="70" xr:uid="{0A4F913F-ABA2-42F0-98F8-48AF8474EACE}"/>
    <cellStyle name="_0.0[4space]" xfId="71" xr:uid="{CED779AA-89CA-4179-ADF0-545A08AA8840}"/>
    <cellStyle name="_0.0[4space] 2" xfId="72" xr:uid="{F9F2920C-C75E-4D8C-A7F0-920494E4FD1B}"/>
    <cellStyle name="_0.0[4space]_03 LTM Financials" xfId="73" xr:uid="{820A0E81-D808-4110-9B88-37ECF3539565}"/>
    <cellStyle name="_0.0[4space]_03 LTM Financials 2" xfId="74" xr:uid="{4943DA63-70B8-42FF-9C4C-5E27611F389A}"/>
    <cellStyle name="_0.0[4space]_EBITDA_Breakdown2006-08" xfId="75" xr:uid="{7BDA11F1-06BB-4424-B9DA-A3E6238C311A}"/>
    <cellStyle name="_0.0[4space]_EBITDA_Breakdown2006-08 2" xfId="76" xr:uid="{579F3E8A-7617-42A6-B4A5-490BE36B548F}"/>
    <cellStyle name="_0.00[1space]" xfId="77" xr:uid="{38059FDF-66C4-4719-982F-4220FCFC8E89}"/>
    <cellStyle name="_0.00[1space] 2" xfId="78" xr:uid="{F8ECF853-64FE-4A77-B047-52BAE07B112E}"/>
    <cellStyle name="_0.00[1space]_03 LTM Financials" xfId="79" xr:uid="{270E177E-D2A6-42BE-84C8-64A7BE911C49}"/>
    <cellStyle name="_0.00[1space]_03 LTM Financials 2" xfId="80" xr:uid="{1113ECF2-9F8B-4559-9EC2-C61B4416A04C}"/>
    <cellStyle name="_0.00[1space]_EBITDA_Breakdown2006-08" xfId="81" xr:uid="{6BF7EAD4-EA28-46B4-BDC4-794AEFD8A1A2}"/>
    <cellStyle name="_0.00[1space]_EBITDA_Breakdown2006-08 2" xfId="82" xr:uid="{674F4912-493A-4C0C-AAED-ADC5163374E1}"/>
    <cellStyle name="_0.00[2space]" xfId="83" xr:uid="{FEF8ECF9-CBEC-44CA-A20F-F624F9D574C5}"/>
    <cellStyle name="_0.00[2space] 2" xfId="84" xr:uid="{59CEA38A-52C8-4702-960D-CF4FEFFB1EDE}"/>
    <cellStyle name="_0.00[2space]_03 LTM Financials" xfId="85" xr:uid="{A7ED14CB-345B-4774-996F-0A6BCDA2DD56}"/>
    <cellStyle name="_0.00[2space]_03 LTM Financials 2" xfId="86" xr:uid="{F17DAC1C-6614-411E-B762-1106CFCCCAB4}"/>
    <cellStyle name="_0.00[2space]_EBITDA_Breakdown2006-08" xfId="87" xr:uid="{FA86F2CC-DC00-46C3-86BC-CAFFB1FDEDD2}"/>
    <cellStyle name="_0.00[2space]_EBITDA_Breakdown2006-08 2" xfId="88" xr:uid="{8B27D481-C258-4CCE-AA4C-1B6D8CA81AA3}"/>
    <cellStyle name="_0.00[3space]" xfId="89" xr:uid="{16F438D8-F8FF-4C75-859E-2229A95B04FF}"/>
    <cellStyle name="_0.00[3space] 2" xfId="90" xr:uid="{8F25F102-241D-4EC3-8B63-788E0619982B}"/>
    <cellStyle name="_0.00[3space]_03 LTM Financials" xfId="91" xr:uid="{5160C7C0-3742-439F-B8AC-9A658CE8C74E}"/>
    <cellStyle name="_0.00[3space]_03 LTM Financials 2" xfId="92" xr:uid="{19E7D85F-E612-4B5D-8476-9D094C58627A}"/>
    <cellStyle name="_0.00[3space]_EBITDA_Breakdown2006-08" xfId="93" xr:uid="{B7C58029-2166-4620-8B40-F65FECA2AAC9}"/>
    <cellStyle name="_0.00[3space]_EBITDA_Breakdown2006-08 2" xfId="94" xr:uid="{73241196-4BE4-46BE-9DC9-ED79E5F043D4}"/>
    <cellStyle name="_0.00[4space]" xfId="95" xr:uid="{ACF187CF-17F2-474F-81A3-C1C85FAA7F81}"/>
    <cellStyle name="_0.00[4space] 2" xfId="96" xr:uid="{3495FDCA-3849-4907-AB73-99444E9F4D25}"/>
    <cellStyle name="_0.00[4space]_03 LTM Financials" xfId="97" xr:uid="{85E54073-BEA5-47C3-9FE8-2D0CAF7E1A19}"/>
    <cellStyle name="_0.00[4space]_03 LTM Financials 2" xfId="98" xr:uid="{F5E6DF29-48DC-418C-8993-6CB83C55320A}"/>
    <cellStyle name="_0.00[4space]_EBITDA_Breakdown2006-08" xfId="99" xr:uid="{6D46F94D-477E-4C72-B649-A23220B3960E}"/>
    <cellStyle name="_0.00[4space]_EBITDA_Breakdown2006-08 2" xfId="100" xr:uid="{ABEE13C9-CD78-4BD8-AF34-F96277F0B6EE}"/>
    <cellStyle name="_0.00[5space]" xfId="101" xr:uid="{694ED793-BCDB-4D92-835B-E1CF2CB5BCF7}"/>
    <cellStyle name="_0.00[5space] 2" xfId="102" xr:uid="{67F5C1DE-7E03-4781-B5E2-B50EF10EE1E0}"/>
    <cellStyle name="_0.00[5space]_03 LTM Financials" xfId="103" xr:uid="{76E0CE6E-3FC7-4B0E-9C20-2CFEEB49792D}"/>
    <cellStyle name="_0.00[5space]_03 LTM Financials 2" xfId="104" xr:uid="{B6E458DE-DC00-4753-A60E-529DDBB8F9C9}"/>
    <cellStyle name="_0.00[5space]_03 LTM Financials_1" xfId="105" xr:uid="{0C2591AF-1FF0-4725-B947-03220A912C64}"/>
    <cellStyle name="_0.00[5space]_03 LTM Financials_1 2" xfId="106" xr:uid="{9B1C172E-FC50-4ABA-8117-AFD074C3D53F}"/>
    <cellStyle name="_0.00[5space]_03 LTM Financials_1_Dettaglio contratti" xfId="107" xr:uid="{9C9F7880-0F5F-4307-8AB3-992040D5C2E7}"/>
    <cellStyle name="_0.00[5space]_03 LTM Financials_Dettaglio contratti" xfId="108" xr:uid="{B349A5F0-5D6A-4163-AA51-E895565EEA53}"/>
    <cellStyle name="_0.00[5space]_Dettaglio contratti" xfId="109" xr:uid="{BFE32C22-0307-49C3-95AD-B0FB42B9FA81}"/>
    <cellStyle name="_0.00[6space]" xfId="110" xr:uid="{BD205288-2812-4324-A3C4-ACC6A15298DE}"/>
    <cellStyle name="_0.00[6space] 2" xfId="111" xr:uid="{A88568AC-F9C0-409E-A693-F3924EE44D61}"/>
    <cellStyle name="_0.00[6space]_03 LTM Financials" xfId="112" xr:uid="{66259065-2CD1-40BB-BF8F-A8D9EBC1D4F3}"/>
    <cellStyle name="_0.00[6space]_03 LTM Financials 2" xfId="113" xr:uid="{58FA055E-E7C3-4CA3-B80A-73FCC5FEC91A}"/>
    <cellStyle name="_0[1space]" xfId="114" xr:uid="{201E0A51-DADE-4F2C-9E12-DFE6DAFB2EB5}"/>
    <cellStyle name="_0[1space] 2" xfId="115" xr:uid="{DA5FD107-F558-4DB4-9155-3A7EF5596F73}"/>
    <cellStyle name="_0[1space]_03 LTM Financials" xfId="116" xr:uid="{F72CBA03-3907-49FF-9ABC-DA129EBD33C9}"/>
    <cellStyle name="_0[1space]_03 LTM Financials 2" xfId="117" xr:uid="{8C37B119-A755-4B17-B33D-3014301940D0}"/>
    <cellStyle name="_0[1space]_EBITDA_Breakdown2006-08" xfId="118" xr:uid="{E3C1CCDA-A4AF-4E24-B53F-10C5E636DBA5}"/>
    <cellStyle name="_0[1space]_EBITDA_Breakdown2006-08 2" xfId="119" xr:uid="{E37EA0AE-53F9-4571-BAF3-35D684F4992F}"/>
    <cellStyle name="_0[2space]" xfId="120" xr:uid="{EE54924A-B3EC-40E7-84F7-EF51C30EEEC6}"/>
    <cellStyle name="_0[2space] 2" xfId="121" xr:uid="{6C1423F4-7F01-4934-9F88-287816CF1F9C}"/>
    <cellStyle name="_0[2space]_03 LTM Financials" xfId="122" xr:uid="{F0FD0347-A3C8-4559-AA51-C49E332E922F}"/>
    <cellStyle name="_0[2space]_03 LTM Financials 2" xfId="123" xr:uid="{D2C5958B-BD3C-4529-ADE2-D1B1A298CEF9}"/>
    <cellStyle name="_0[2space]_EBITDA_Breakdown2006-08" xfId="124" xr:uid="{F6FBA0A0-3A62-4248-8BA4-82B8501A3DB7}"/>
    <cellStyle name="_0[2space]_EBITDA_Breakdown2006-08 2" xfId="125" xr:uid="{71755B45-D581-4B22-B52C-7AC42867E814}"/>
    <cellStyle name="_0[3space]" xfId="126" xr:uid="{DA8C30FF-C7A2-4E9D-8F60-BC368E99228D}"/>
    <cellStyle name="_0[3space] 2" xfId="127" xr:uid="{59045623-EA11-4461-B8CD-0264B53E2554}"/>
    <cellStyle name="_0[3space]_03 LTM Financials" xfId="128" xr:uid="{2C44772E-424C-4A56-B0EE-0CF03AEC6C43}"/>
    <cellStyle name="_0[3space]_03 LTM Financials 2" xfId="129" xr:uid="{88CA8AAD-6C4B-40BC-AD9F-E82C09313D4C}"/>
    <cellStyle name="_0[3space]_EBITDA_Breakdown2006-08" xfId="130" xr:uid="{9172F91C-C58A-42FA-890E-C9C1DE180C66}"/>
    <cellStyle name="_0[3space]_EBITDA_Breakdown2006-08 2" xfId="131" xr:uid="{9CD4BBBC-52DB-4102-B479-EC510AEBADA7}"/>
    <cellStyle name="_0[4space]" xfId="132" xr:uid="{1CB8B0A7-2B4F-44B4-B667-858C7E75076B}"/>
    <cellStyle name="_0[4space] 2" xfId="133" xr:uid="{C016D1EE-BCD9-4E05-9A39-1C79A64DE9B6}"/>
    <cellStyle name="_0[4space]_03 LTM Financials" xfId="134" xr:uid="{C2EB0D56-2B92-4A25-AE2F-49B08257CFA2}"/>
    <cellStyle name="_0[4space]_03 LTM Financials 2" xfId="135" xr:uid="{67E2B21F-B56C-4F46-BA28-B4FD9DDB0364}"/>
    <cellStyle name="_0[4space]_EBITDA_Breakdown2006-08" xfId="136" xr:uid="{1D05DF72-057A-4D81-91D5-322136D40CF1}"/>
    <cellStyle name="_0[4space]_EBITDA_Breakdown2006-08 2" xfId="137" xr:uid="{FD3494DA-4819-45DC-898B-B55432A7E529}"/>
    <cellStyle name="_Blue Shade" xfId="138" xr:uid="{44A8546A-18A4-46ED-99F4-D2EBF205839A}"/>
    <cellStyle name="_Blue Shade_06 csc_select tires (6 May 2004)" xfId="139" xr:uid="{4B7A26D4-2367-4AA1-A04D-6A17D3CD7278}"/>
    <cellStyle name="_Blue Shade_06 csc_select tires (6 May 2004)_2008 FY Change Free Stock Evaluation v.01" xfId="140" xr:uid="{D97B6466-6DC0-497D-AB57-0DB590CEED04}"/>
    <cellStyle name="_Blue Shade_06 csc_select tires (6 May 2004)_DRAFT Results_1H2008 Geo Segmentation v.01" xfId="141" xr:uid="{D31A2776-96FB-4554-B391-24A3CC6F3D61}"/>
    <cellStyle name="_Blue Shade_06 csc_select tires (6 May 2004)_DRAFT Results_FY2008 v.01" xfId="142" xr:uid="{85CBFF74-695D-421D-BF7C-CD5D7C38B02D}"/>
    <cellStyle name="_Blue Shade_06 csc_select tires (6 May 2004)_DRAFT_Results_FY2009_v.DRAFT" xfId="143" xr:uid="{C6270983-C2D4-470A-B012-E8E2D59E0E01}"/>
    <cellStyle name="_Blue Shade_06 csc_select tires (6 May 2004)_TOOL_Results_1Q2009 v.01" xfId="144" xr:uid="{571762D5-3D0C-458B-9E4C-4F706D7BE04E}"/>
    <cellStyle name="_Blue Shade_09 CSC Cable makers 6-May-2004" xfId="145" xr:uid="{B1726009-D835-452E-8D4E-8473F1904070}"/>
    <cellStyle name="_Blue Shade_09 CSC Cable makers 6-May-2004_2008 FY Change Free Stock Evaluation v.01" xfId="146" xr:uid="{2AFCE09A-EF05-4F44-90FC-5AC52F7D9220}"/>
    <cellStyle name="_Blue Shade_09 CSC Cable makers 6-May-2004_DRAFT Results_1H2008 Geo Segmentation v.01" xfId="147" xr:uid="{4CA08FB0-B84D-463C-ADD4-F207DD6BCA82}"/>
    <cellStyle name="_Blue Shade_09 CSC Cable makers 6-May-2004_DRAFT Results_FY2008 v.01" xfId="148" xr:uid="{9159BEA3-3F32-4C1B-B107-1A05851F494E}"/>
    <cellStyle name="_Blue Shade_09 CSC Cable makers 6-May-2004_DRAFT_Results_FY2009_v.DRAFT" xfId="149" xr:uid="{D4FA318C-AE43-43B5-8524-9AAC6BDFE4DB}"/>
    <cellStyle name="_Blue Shade_09 CSC Cable makers 6-May-2004_TOOL_Results_1Q2009 v.01" xfId="150" xr:uid="{C99F8B45-4F80-48D9-B0C7-D0AB423DC731}"/>
    <cellStyle name="_Blue Shade_2008 FY Change Free Stock Evaluation v.01" xfId="151" xr:uid="{E8AB7DF7-A4BB-430C-8AC6-9CBE3AA5764E}"/>
    <cellStyle name="_Blue Shade_DRAFT Results_1H2008 Geo Segmentation v.01" xfId="152" xr:uid="{F0A89A8F-4D83-4C58-A4C7-58EE2DE1BF1B}"/>
    <cellStyle name="_Blue Shade_DRAFT Results_FY2008 v.01" xfId="153" xr:uid="{648C17D8-53B2-4B8C-8809-E83E8BE74813}"/>
    <cellStyle name="_Blue Shade_DRAFT_Results_FY2009_v.DRAFT" xfId="154" xr:uid="{A91AFC11-AF90-4270-BD21-3BABA8689428}"/>
    <cellStyle name="_Blue Shade_TOOL_Results_1Q2009 v.01" xfId="155" xr:uid="{E990907C-B9E2-4A58-B9EF-8BE730C1E25F}"/>
    <cellStyle name="_Column1" xfId="156" xr:uid="{D7E203CF-4CD7-4F2A-8E6B-77480B43EB1A}"/>
    <cellStyle name="_Column1 2" xfId="157" xr:uid="{CB66DBFC-7A24-43D3-9D9E-1E5423025023}"/>
    <cellStyle name="_Column1_Dettaglio contratti" xfId="158" xr:uid="{2986F460-CA8F-49D6-BB6F-CA5DE405EF98}"/>
    <cellStyle name="_Column2" xfId="159" xr:uid="{BC3B87C3-0045-414A-99CF-901EA52890F9}"/>
    <cellStyle name="_Column2_2008 FY Change Free Stock Evaluation v.01" xfId="160" xr:uid="{CCECD4D9-83F6-43DD-AAA7-7BAC1629D085}"/>
    <cellStyle name="_Column2_2008 FY Change Free Stock Evaluation v.01_Dettaglio contratti" xfId="161" xr:uid="{251C6CBF-0F68-4146-9B7C-AAA115516888}"/>
    <cellStyle name="_Column2_Dettaglio contratti" xfId="162" xr:uid="{625D4B19-D666-4A80-9C93-A697D2EB3FBB}"/>
    <cellStyle name="_Column2_DRAFT Results_1H2008 Geo Segmentation v.01" xfId="163" xr:uid="{2A796DD4-A60F-43A1-87D7-A929455D58D7}"/>
    <cellStyle name="_Column2_DRAFT Results_1H2008 Geo Segmentation v.01_Dettaglio contratti" xfId="164" xr:uid="{9477BF92-40A4-45CA-9346-5A9632B6976E}"/>
    <cellStyle name="_Column2_DRAFT Results_FY2008 v.01" xfId="165" xr:uid="{124BF994-4DBC-4BDF-B39B-2AE95D9E011A}"/>
    <cellStyle name="_Column2_DRAFT_Results_FY2009_v.DRAFT" xfId="166" xr:uid="{FE4BE932-947E-44BF-80C8-0F9CCB248190}"/>
    <cellStyle name="_Column2_TOOL_Results_1Q2009 v.01" xfId="167" xr:uid="{75D880EC-329E-4080-A6CD-C383AF68ADD4}"/>
    <cellStyle name="_Column2_TOOL_Results_1Q2009 v.01_Dettaglio contratti" xfId="168" xr:uid="{CB8A7FEF-1B2C-4233-AEB4-158C49737C61}"/>
    <cellStyle name="_Column3" xfId="169" xr:uid="{467D31D0-CBDB-429F-9DDE-42DE69BF5F6A}"/>
    <cellStyle name="_Column3_2008 FY Change Free Stock Evaluation v.01" xfId="170" xr:uid="{02F58D26-9AE4-47A3-8F46-C413F9F1A28B}"/>
    <cellStyle name="_Column3_DRAFT Results_1H2008 Geo Segmentation v.01" xfId="171" xr:uid="{5389AED1-E1F0-49AB-8B63-3F30DE5E854E}"/>
    <cellStyle name="_Column3_DRAFT Results_FY2008 v.01" xfId="172" xr:uid="{253E71F6-D574-48B9-A35C-1EC37AF13930}"/>
    <cellStyle name="_Column3_DRAFT Results_FY2008 v.01 2" xfId="173" xr:uid="{07CFE053-D875-4467-B68D-A4F514A1D3B6}"/>
    <cellStyle name="_Column3_DRAFT Results_FY2008 v.01_Dettaglio contratti" xfId="174" xr:uid="{CF97AD44-1EC1-4A7A-BD62-F8C04DD8A598}"/>
    <cellStyle name="_Column3_DRAFT_Results_FY2009_v.DRAFT" xfId="175" xr:uid="{AB02DDDE-B98A-4144-823E-90A6BAAEB61C}"/>
    <cellStyle name="_Column3_DRAFT_Results_FY2009_v.DRAFT 2" xfId="176" xr:uid="{6AF5883F-2EAB-444A-AB99-A760BEDA7673}"/>
    <cellStyle name="_Column3_DRAFT_Results_FY2009_v.DRAFT_Dettaglio contratti" xfId="177" xr:uid="{4D6527C6-B049-491D-B4D0-6CFAC26D6FF9}"/>
    <cellStyle name="_Column3_TOOL_Results_1Q2009 v.01" xfId="178" xr:uid="{11A2AA28-2C05-41D3-94D4-00D54ACAAEDD}"/>
    <cellStyle name="_Column4" xfId="179" xr:uid="{EB041CBD-ED54-4CDF-B2E1-9F0789674865}"/>
    <cellStyle name="_Column4_2008 FY Change Free Stock Evaluation v.01" xfId="180" xr:uid="{6372F387-52C5-4F6D-8490-0F92BDE06112}"/>
    <cellStyle name="_Column4_DRAFT Results_1H2008 Geo Segmentation v.01" xfId="181" xr:uid="{76C761A6-3509-449E-97A7-D5FE7CF12108}"/>
    <cellStyle name="_Column4_DRAFT Results_FY2008 v.01" xfId="182" xr:uid="{58D7F2AF-679F-400C-A6A7-2B1423603026}"/>
    <cellStyle name="_Column4_DRAFT_Results_FY2009_v.DRAFT" xfId="183" xr:uid="{AF6DD497-18D6-4133-AFAE-37718E02C709}"/>
    <cellStyle name="_Column4_TOOL_Results_1Q2009 v.01" xfId="184" xr:uid="{35721FC9-43E6-46C3-B409-20970AAD63B2}"/>
    <cellStyle name="_Column5" xfId="185" xr:uid="{34BCC189-26CE-4E6D-AA17-9FB219C17A2A}"/>
    <cellStyle name="_Column5_2008 FY Change Free Stock Evaluation v.01" xfId="186" xr:uid="{2A4550CB-D18D-4DB8-8F42-8AFDF6B64CC9}"/>
    <cellStyle name="_Column5_DRAFT Results_1H2008 Geo Segmentation v.01" xfId="187" xr:uid="{669DC14A-D444-41CF-9C51-D09085980833}"/>
    <cellStyle name="_Column5_DRAFT Results_FY2008 v.01" xfId="188" xr:uid="{EE70C062-BE24-44E2-B8E6-0B768F29E147}"/>
    <cellStyle name="_Column5_DRAFT_Results_FY2009_v.DRAFT" xfId="189" xr:uid="{BFA493F3-3D9F-4F40-B8AB-798A631E95DF}"/>
    <cellStyle name="_Column5_TOOL_Results_1Q2009 v.01" xfId="190" xr:uid="{02953E23-E513-4024-9800-D99C094F7376}"/>
    <cellStyle name="_Column6" xfId="191" xr:uid="{7FDB2CFB-BE6B-4457-874E-979638BAD23E}"/>
    <cellStyle name="_Column6_2008 FY Change Free Stock Evaluation v.01" xfId="192" xr:uid="{5A2B6A3A-6467-4409-9502-1C0B0D2879EC}"/>
    <cellStyle name="_Column6_DRAFT Results_1H2008 Geo Segmentation v.01" xfId="193" xr:uid="{7C626E4F-3784-4C51-923E-0259DF72E66F}"/>
    <cellStyle name="_Column6_DRAFT Results_FY2008 v.01" xfId="194" xr:uid="{84B96803-10BD-4EA3-993E-0478F74DAC56}"/>
    <cellStyle name="_Column6_DRAFT_Results_FY2009_v.DRAFT" xfId="195" xr:uid="{129A1483-D56A-43DB-BB73-C3E2D9FE89FC}"/>
    <cellStyle name="_Column6_TOOL_Results_1Q2009 v.01" xfId="196" xr:uid="{0B89F163-188F-44B9-B9DB-720E7E2F3B75}"/>
    <cellStyle name="_Column7" xfId="197" xr:uid="{1F46DA2F-9B21-44EE-A6F7-83342EF63AB7}"/>
    <cellStyle name="_Column7 2" xfId="198" xr:uid="{C9E4246D-3F10-43CF-9449-F586C0107BC7}"/>
    <cellStyle name="_Column7 3" xfId="199" xr:uid="{C3AA192F-19C4-4D75-83A1-DE8ADC3B44FF}"/>
    <cellStyle name="_Column7_2008 FY Change Free Stock Evaluation v.01" xfId="200" xr:uid="{1DA98EDE-6E23-40D0-9C9A-5A87D7E616A5}"/>
    <cellStyle name="_Column7_2008 FY Change Free Stock Evaluation v.01 2" xfId="201" xr:uid="{5985F15F-BB13-4AB7-914D-C538C87B411A}"/>
    <cellStyle name="_Column7_2008 FY Change Free Stock Evaluation v.01 3" xfId="202" xr:uid="{2161208F-0267-43A9-A027-14A5B4726994}"/>
    <cellStyle name="_Column7_2008 FY Change Free Stock Evaluation v.01_Tabelle per Documento Piano" xfId="203" xr:uid="{0D5CF05D-FB9E-4957-9DFF-D90508189853}"/>
    <cellStyle name="_Column7_DRAFT Results_1H2008 Geo Segmentation v.01" xfId="204" xr:uid="{F956BAD6-2F90-461A-8C57-E3BF10F88C2B}"/>
    <cellStyle name="_Column7_DRAFT Results_1H2008 Geo Segmentation v.01 2" xfId="205" xr:uid="{284B113C-B042-489F-AF60-5927C9ACF71B}"/>
    <cellStyle name="_Column7_DRAFT Results_1H2008 Geo Segmentation v.01 3" xfId="206" xr:uid="{2C4B6AAD-DA5D-406C-A8F1-FA32194E02CB}"/>
    <cellStyle name="_Column7_DRAFT Results_1H2008 Geo Segmentation v.01_Tabelle per Documento Piano" xfId="207" xr:uid="{49E1F32B-408B-468F-A9C2-AAA8F8AB5005}"/>
    <cellStyle name="_Column7_DRAFT Results_FY2008 v.01" xfId="208" xr:uid="{0975AD76-4071-4010-8FC3-A273932D1901}"/>
    <cellStyle name="_Column7_DRAFT_Results_FY2009_v.DRAFT" xfId="209" xr:uid="{EDFF3202-6965-46FD-B3A7-A55FAB4E47EC}"/>
    <cellStyle name="_Column7_Tabelle per Documento Piano" xfId="210" xr:uid="{59540AB7-D3C2-4A98-9543-A010109DA351}"/>
    <cellStyle name="_Column7_TOOL_Results_1Q2009 v.01" xfId="211" xr:uid="{B965BEF8-169F-47E2-A98A-214FF0144235}"/>
    <cellStyle name="_Column7_TOOL_Results_1Q2009 v.01 2" xfId="212" xr:uid="{4B14B9B4-E307-44ED-A93B-0FDCBA14A68E}"/>
    <cellStyle name="_Column7_TOOL_Results_1Q2009 v.01 3" xfId="213" xr:uid="{D77EC264-23E4-4895-BBE3-E00999D06920}"/>
    <cellStyle name="_Column7_TOOL_Results_1Q2009 v.01_Tabelle per Documento Piano" xfId="214" xr:uid="{3B677EE4-FDCE-4E05-B8A4-DA1E0A151BBC}"/>
    <cellStyle name="_comm" xfId="215" xr:uid="{2502D1F5-C756-4E73-B05E-9F357FD7DC08}"/>
    <cellStyle name="_comm_2008 FY Change Free Stock Evaluation v.01" xfId="216" xr:uid="{66E4D2AF-2D1A-436A-B8BE-FA41FE786367}"/>
    <cellStyle name="_comm_DRAFT Results_1H2008 Geo Segmentation v.01" xfId="217" xr:uid="{28411B94-A064-4C5B-B3D6-0C0EAA80B978}"/>
    <cellStyle name="_comm_DRAFT Results_FY2008 v.01" xfId="218" xr:uid="{895EF9D9-42CA-45D4-B572-A5A22230FCD4}"/>
    <cellStyle name="_comm_DRAFT Results_FY2008 v.01 2" xfId="219" xr:uid="{526506F5-8DC0-48F4-8714-9D02F532E8D9}"/>
    <cellStyle name="_comm_DRAFT Results_FY2008 v.01 3" xfId="220" xr:uid="{B541BB42-6DAC-4E94-B7B9-E728451549B0}"/>
    <cellStyle name="_comm_DRAFT Results_FY2008 v.01_Tabelle per Documento Piano" xfId="221" xr:uid="{A8F3A65F-9403-403A-AC2D-1EE98D9A83CA}"/>
    <cellStyle name="_comm_DRAFT_Results_FY2009_v.DRAFT" xfId="222" xr:uid="{9237D191-0124-4313-9B95-4C120A0AF3E9}"/>
    <cellStyle name="_comm_DRAFT_Results_FY2009_v.DRAFT 2" xfId="223" xr:uid="{7844E9F7-F23A-4EA0-A6D2-65FFBFBFBEF1}"/>
    <cellStyle name="_comm_DRAFT_Results_FY2009_v.DRAFT 3" xfId="224" xr:uid="{0B0FAF5A-0F6C-4C68-8DF4-EFAE69B13B58}"/>
    <cellStyle name="_comm_DRAFT_Results_FY2009_v.DRAFT_Tabelle per Documento Piano" xfId="225" xr:uid="{E6A24445-0DE0-4CD5-8429-32AB7F952448}"/>
    <cellStyle name="_comm_TOOL_Results_1Q2009 v.01" xfId="226" xr:uid="{B2ED5CEA-D61F-496F-8BB1-3FCCDA758174}"/>
    <cellStyle name="_Comma" xfId="227" xr:uid="{F3156246-BE53-41B7-8C5A-4E4A62A24580}"/>
    <cellStyle name="_Comma 2" xfId="228" xr:uid="{6A5507D3-8850-44A3-A479-5D571A640108}"/>
    <cellStyle name="_Comma_01 Offer Sensitivity Analysis" xfId="229" xr:uid="{9C191A4A-30A7-4E30-AD1D-121954673980}"/>
    <cellStyle name="_Comma_03 DCF NSS 10Yr Draft 6 Nov 03 A1" xfId="230" xr:uid="{3182FA7D-4FB5-4562-A848-715F7E070EB5}"/>
    <cellStyle name="_Comma_03 DCF NSS 10Yr Draft 6 Nov 03 A1 2" xfId="231" xr:uid="{93D2CD24-A867-4504-A4BA-4827B2879464}"/>
    <cellStyle name="_Comma_06 Tyres CSC" xfId="232" xr:uid="{CC7C3339-63F1-4A54-A15C-06EE6573938D}"/>
    <cellStyle name="_Comma_06 Tyres CSC 2" xfId="233" xr:uid="{F4C09746-3B2E-4A9D-8DB3-3B18CE9AB11A}"/>
    <cellStyle name="_Comma_2001 07 19" xfId="234" xr:uid="{13E11832-4220-4720-8C3B-F674308B2F42}"/>
    <cellStyle name="_Comma_2001 07 19 2" xfId="235" xr:uid="{CC9DCC9E-78D3-47E0-9B7C-BBE7FCE6DCD0}"/>
    <cellStyle name="_Comma_2001 09 24" xfId="236" xr:uid="{C323C9B1-140E-49FE-B717-819EFBD71627}"/>
    <cellStyle name="_Comma_2001 09 24 2" xfId="237" xr:uid="{BE04D1F0-F728-4A06-9ECA-234F6E8F1358}"/>
    <cellStyle name="_Comma_Accretion_Dilution_June21" xfId="238" xr:uid="{51F9EBB3-9E4A-4236-9921-3F0F3E8E1687}"/>
    <cellStyle name="_Comma_Accretion_Dilution_June21 2" xfId="239" xr:uid="{743CC1C1-9B0D-41AA-BF0E-96F8EF16FF4C}"/>
    <cellStyle name="_Comma_AVP" xfId="240" xr:uid="{E5D1638A-351C-4D8A-A478-27432314429F}"/>
    <cellStyle name="_Comma_AVP 2" xfId="241" xr:uid="{D425E2F4-4C0B-4A54-9D63-94D943A60A96}"/>
    <cellStyle name="_Comma_Book1" xfId="242" xr:uid="{5D81FA82-360C-40FB-A948-9F2A7F75F1A1}"/>
    <cellStyle name="_Comma_Book1 2" xfId="243" xr:uid="{594DF364-1843-4F99-9AA8-CF8D2D87F71D}"/>
    <cellStyle name="_Comma_Canda DCF_Broker Numbers_Sep1" xfId="244" xr:uid="{47B7DC59-675C-4F7F-B6CD-E2DB267FC3F2}"/>
    <cellStyle name="_Comma_Canda DCF_Broker Numbers_Sep1 2" xfId="245" xr:uid="{E58CAD60-32C0-4BED-88A4-B9502A518D8B}"/>
    <cellStyle name="_Comma_Casto DCF_Brokers_June22" xfId="246" xr:uid="{6278BA3E-DEA0-4F5E-AD20-99CDF91A3FC6}"/>
    <cellStyle name="_Comma_Casto DCF_Brokers_June22 2" xfId="247" xr:uid="{4258E3E7-43EA-4B69-9977-302705F3EF1C}"/>
    <cellStyle name="_Comma_Casto DCF_June22" xfId="248" xr:uid="{D77B8B6D-81C8-4D2F-BBDC-98552FC2B807}"/>
    <cellStyle name="_Comma_Casto DCF_June22 2" xfId="249" xr:uid="{63B09427-10B1-422E-B2DE-0B3CCC7B6C0D}"/>
    <cellStyle name="_Comma_CC Tracking Model 10-feb (nov results)" xfId="250" xr:uid="{6D7CFBE6-33C8-45DE-9588-13F3280357B0}"/>
    <cellStyle name="_Comma_CC Tracking Model 10-feb (nov results) 2" xfId="251" xr:uid="{6C392F9E-7A9D-4DC0-865A-2736861F4F23}"/>
    <cellStyle name="_Comma_CC Tracking Model 13-feb (dec results)" xfId="252" xr:uid="{D8B9179D-D31C-49C8-BAA2-08C20257AD29}"/>
    <cellStyle name="_Comma_CC Tracking Model 13-feb (dec results) 2" xfId="253" xr:uid="{1189DFA1-05FD-454B-A81E-B30278423E87}"/>
    <cellStyle name="_Comma_Ciervo DCF Final" xfId="254" xr:uid="{D85EA07F-DB12-41BA-9A64-031DDDEEFF7B}"/>
    <cellStyle name="_Comma_Ciervo DCF Final 2" xfId="255" xr:uid="{D31324E7-0170-4FE7-BD49-0CD4E740B7EE}"/>
    <cellStyle name="_Comma_Ciervo_WACC" xfId="256" xr:uid="{0095CF79-1C81-4F9F-880C-7817F9884BBE}"/>
    <cellStyle name="_Comma_Ciervo_WACC 2" xfId="257" xr:uid="{970B8B1C-0041-477F-B7B4-8CCBDE1A0036}"/>
    <cellStyle name="_Comma_Combined Val 2000 08 24" xfId="258" xr:uid="{2A90D48B-2E18-4445-83F3-E27796D22657}"/>
    <cellStyle name="_Comma_Combined Val 2000 08 24 2" xfId="259" xr:uid="{6C81C6C7-0A89-4FA0-B429-5CC88EFFBB0D}"/>
    <cellStyle name="_Comma_Comdot - gStyle Excel Slides" xfId="260" xr:uid="{814ADB5F-AA5D-4B33-9B9B-E876433B1CA1}"/>
    <cellStyle name="_Comma_Comdot - gStyle Excel Slides 2" xfId="261" xr:uid="{85555BE9-49ED-49C2-B563-26C040367628}"/>
    <cellStyle name="_Comma_Comdot LBO Short Form - v3" xfId="262" xr:uid="{199DBE9D-306D-4048-A545-8FE7671F828A}"/>
    <cellStyle name="_Comma_Comdot LBO Short Form - v3 2" xfId="263" xr:uid="{92A631B1-1084-4D28-B791-B5753B7862F6}"/>
    <cellStyle name="_Comma_Continental DCF v6.0" xfId="264" xr:uid="{9D10A566-DE06-49EC-B444-7A5E457018A0}"/>
    <cellStyle name="_Comma_Continental DCF v6.0 2" xfId="265" xr:uid="{C1B303AF-150C-4885-9421-270DE9E7F244}"/>
    <cellStyle name="_Comma_contribution_analysis" xfId="266" xr:uid="{2342E888-0ECD-46E7-AEB1-93E6227921F0}"/>
    <cellStyle name="_Comma_contribution_analysis(1)" xfId="268" xr:uid="{A018473E-238B-478E-8DB5-53A16D036BB2}"/>
    <cellStyle name="_Comma_contribution_analysis_model" xfId="267" xr:uid="{60A49B05-A461-42F5-8D21-5E4CE0D0E2CE}"/>
    <cellStyle name="_Comma_Deal Comp Luxury_May30" xfId="269" xr:uid="{2E053EF1-D8D5-4B7A-BEEA-E3AA9CA58A46}"/>
    <cellStyle name="_Comma_Deal Comp Luxury_May30 2" xfId="270" xr:uid="{F6014D5D-647E-4755-B75D-382DDC740C26}"/>
    <cellStyle name="_Comma_EBITDA_Breakdown2006-08" xfId="271" xr:uid="{3BF6A4A4-0A5A-4707-94E3-964887D9F2F3}"/>
    <cellStyle name="_Comma_EBITDA_Breakdown2006-08 2" xfId="272" xr:uid="{14E4CBE0-A6AA-494B-82EF-2017CD5719A7}"/>
    <cellStyle name="_Comma_Financial Odin Euro6" xfId="273" xr:uid="{37DDDADB-2B20-4301-BEEE-CB5782057616}"/>
    <cellStyle name="_Comma_Financial Odin Euro6 2" xfId="274" xr:uid="{D31E1360-2617-4D5B-AD4B-45D0466F44CB}"/>
    <cellStyle name="_Comma_Financials &amp; Valuation v16 Indigo" xfId="275" xr:uid="{166B4C9E-F49A-4AF8-A742-BE633E5C2D0D}"/>
    <cellStyle name="_Comma_Financials &amp; Valuation v16 Indigo 2" xfId="276" xr:uid="{3F94D533-9F0C-4138-9C56-0445F7D51A3C}"/>
    <cellStyle name="_Comma_FT-13Sept2001" xfId="277" xr:uid="{68E3CCCC-01DC-4B77-8A23-341FB935DBEE}"/>
    <cellStyle name="_Comma_FT-13Sept2001 2" xfId="278" xr:uid="{D5D77957-9954-49D8-A023-A65874B47BD4}"/>
    <cellStyle name="_Comma_LBO (Post IM)" xfId="279" xr:uid="{0D40E64C-AEC8-41E7-82E9-8C2F008B46A0}"/>
    <cellStyle name="_Comma_LBO (Post IM) 2" xfId="280" xr:uid="{4E16C30B-C12E-4610-A5BB-EC2FF4D285AF}"/>
    <cellStyle name="_Comma_looking through intangibles" xfId="281" xr:uid="{E8439644-E953-4EAD-AD4C-8A04DC606409}"/>
    <cellStyle name="_Comma_looking through intangibles 2" xfId="282" xr:uid="{E584A393-AAD2-4B4A-9291-567F2D74A9E3}"/>
    <cellStyle name="_Comma_March 24- BIG .." xfId="283" xr:uid="{9E439179-ACA0-4758-9168-D6FFE99581F6}"/>
    <cellStyle name="_Comma_March 24- BIG .. 2" xfId="284" xr:uid="{92D4D3D5-C03E-486D-B02D-3D48FA742706}"/>
    <cellStyle name="_Comma_Marconi Valuation 29May" xfId="285" xr:uid="{B703D835-97F3-4848-B99F-DA23387BCF52}"/>
    <cellStyle name="_Comma_Marconi Valuation 29May 2" xfId="286" xr:uid="{4E31BF82-2F47-4167-9E10-CE82B080834D}"/>
    <cellStyle name="_Comma_Med Tech CSC checked 1.0" xfId="287" xr:uid="{644E872D-9C65-4020-B622-7841A4F82D3C}"/>
    <cellStyle name="_Comma_Med Tech CSC checked 1.0 2" xfId="288" xr:uid="{B5BD661C-5977-4DDB-AE92-C4F0612747C3}"/>
    <cellStyle name="_Comma_merger_plans_modified_9_3_1999" xfId="289" xr:uid="{9F1631A2-F8E4-4439-9F96-2ABE478695D1}"/>
    <cellStyle name="_Comma_merger_plans_modified_9_3_1999 2" xfId="290" xr:uid="{A8EF3444-EE8C-4E0D-A9C3-880225A06703}"/>
    <cellStyle name="_Comma_New Benchmarking 18 July 2001" xfId="291" xr:uid="{25F40658-8D1E-4F3C-93BE-F0896ABEBC39}"/>
    <cellStyle name="_Comma_New Benchmarking 18 July 2001 2" xfId="292" xr:uid="{9D168A3E-1625-4BC7-B226-9AF17F674E17}"/>
    <cellStyle name="_Comma_Orange-Mar01" xfId="293" xr:uid="{E01AAE2D-92E8-4CC6-A1D1-46DFE5280FBF}"/>
    <cellStyle name="_Comma_Orange-Mar01 2" xfId="294" xr:uid="{2F434BC5-C8EE-4D11-8527-1A3E4A3DA94F}"/>
    <cellStyle name="_Comma_Orange-May01" xfId="295" xr:uid="{B82E8623-474F-40E7-BE8D-2A64F4B3D744}"/>
    <cellStyle name="_Comma_Orange-May01 2" xfId="296" xr:uid="{A0201C8F-0806-4CFC-B37E-D5D1E54B5BA1}"/>
    <cellStyle name="_Comma_Projections Difference" xfId="297" xr:uid="{765BF2B3-4164-4C09-89EC-82A60C8ACDC9}"/>
    <cellStyle name="_Comma_Projections Difference 2" xfId="298" xr:uid="{4F80D2F4-03E9-4AFE-BE89-81567ECBF419}"/>
    <cellStyle name="_Comma_Samsara Model_250501_v2" xfId="299" xr:uid="{B9DE5458-ADD8-4179-B862-6767F019259A}"/>
    <cellStyle name="_Comma_Samsara Model_250501_v2 2" xfId="300" xr:uid="{F20FE7C8-24E1-4BA9-B94B-DE54DDF7527E}"/>
    <cellStyle name="_Comma_Schubert DCF 24 07 2001" xfId="301" xr:uid="{4A340F58-E1B2-4F9E-86CB-A19A0C20C559}"/>
    <cellStyle name="_Comma_Schubert DCF 24 07 2001 2" xfId="302" xr:uid="{6A7D4B06-B861-4BA4-ADEC-1226F1CA93C3}"/>
    <cellStyle name="_Comma_Schubert DCF 24 10 2001" xfId="303" xr:uid="{4E80A4C8-9E71-4FAC-9136-3E2D2C7C20E8}"/>
    <cellStyle name="_Comma_Schubert DCF 24 10 2001 2" xfId="304" xr:uid="{C7CD8132-B5DF-4B32-8F00-48C6EED6FD06}"/>
    <cellStyle name="_Comma_Semperit AVP 14-Nov-2002" xfId="305" xr:uid="{3E7198C5-DA96-49E5-8185-9E7999461F0D}"/>
    <cellStyle name="_Comma_Semperit AVP 14-Nov-2002 2" xfId="306" xr:uid="{1D37B5D1-5562-4781-90B5-02CC89609D1A}"/>
    <cellStyle name="_Comma_Sensitivity analysis on synergies (amended)" xfId="307" xr:uid="{9D8D9D15-DC3F-4AAD-8072-D8BB18D2FEAB}"/>
    <cellStyle name="_Comma_Sensitivity analysis on synergies (amended) 2" xfId="308" xr:uid="{8A1DD370-B429-4E63-8D0F-452139222712}"/>
    <cellStyle name="_Comma_TDC-EQUITY MODEL-Nov2001" xfId="309" xr:uid="{AD10CEAC-1EC4-4F94-B6C5-ACCD745BD5EC}"/>
    <cellStyle name="_Comma_TDC-EQUITY MODEL-Nov2001 2" xfId="310" xr:uid="{66CBFF16-4CBC-4C96-BC91-40121A1C09C5}"/>
    <cellStyle name="_Comma_TDC-GS-30Nov2001" xfId="311" xr:uid="{59E045D8-DA55-4C49-8222-C0AD5D288295}"/>
    <cellStyle name="_Comma_TDC-GS-30Nov2001 2" xfId="312" xr:uid="{DDE99D11-0641-4CF2-9B71-3F1F8CFB8A18}"/>
    <cellStyle name="_Comma_TDC-Nov2001" xfId="313" xr:uid="{3F5CD875-C5CF-4911-92EB-818DCD1E21A7}"/>
    <cellStyle name="_Comma_TDC-Nov2001 2" xfId="314" xr:uid="{CD0C2FE5-B530-4B95-BB4B-E57D585F370C}"/>
    <cellStyle name="_Comma_TEF_Movile_Jan01" xfId="315" xr:uid="{ABC1F51C-472D-4F13-AD97-E3431A7E1FD3}"/>
    <cellStyle name="_Comma_TEF_Movile_Jan01 2" xfId="316" xr:uid="{A818A709-F4D2-494C-9193-C03825E13A13}"/>
    <cellStyle name="_Comma_TEF_Movile_Mar01_new1" xfId="317" xr:uid="{3751AC58-3914-475A-9D03-AB45797EBF75}"/>
    <cellStyle name="_Comma_TEF_Movile_Mar01_new1 2" xfId="318" xr:uid="{D5F743BB-BE75-4740-BA22-13EE41C044D6}"/>
    <cellStyle name="_Comma_TelenorInitiation-11Jan01" xfId="319" xr:uid="{ECE5129B-CBFE-485C-94CC-1859C76C66CA}"/>
    <cellStyle name="_Comma_TelenorInitiation-11Jan01 2" xfId="320" xr:uid="{C269496F-7FD7-4A43-AB22-7F1A9B613B78}"/>
    <cellStyle name="_Comma_TelenorWIPFeb01" xfId="321" xr:uid="{F519819C-F36A-40B9-ABFD-7C17378624DA}"/>
    <cellStyle name="_Comma_TelenorWIPFeb01 2" xfId="322" xr:uid="{2FF3C385-4129-4BB4-992C-E715F7220250}"/>
    <cellStyle name="_Comma_Wacc - Large Caps" xfId="323" xr:uid="{85ECFAAE-43A2-4839-9798-5A098ED52BF2}"/>
    <cellStyle name="_Comma_WACC Analysis 29 05 2001" xfId="324" xr:uid="{8D95AAB4-1652-4B6B-A125-5D24806924A4}"/>
    <cellStyle name="_Comma_WACC Analysis 29 05 2001 2" xfId="325" xr:uid="{CB4D685A-58A1-4C75-AA89-70654D40DD54}"/>
    <cellStyle name="_Comma_Wienerberger AVP 2003-08-15" xfId="326" xr:uid="{BA8F9D3B-E429-4D10-A41F-B7962AA75D3D}"/>
    <cellStyle name="_Comma_Wienerberger AVP 2003-08-15 2" xfId="327" xr:uid="{C4BB8F75-A29B-4C3D-A87B-E4689D532ED3}"/>
    <cellStyle name="_Comma_Wienerberger Estimates" xfId="328" xr:uid="{8B0B67FC-1A91-4BFD-8CC5-524D3FE767A7}"/>
    <cellStyle name="_Comma_Wienerberger Estimates 2" xfId="329" xr:uid="{5A1DB804-3CF3-4C7C-88A8-1CA44B994F4D}"/>
    <cellStyle name="_Comma_Xfera UMTS Business Plan Summary 2001 02 08" xfId="330" xr:uid="{3E2CDF5F-50E0-40B2-825B-1429CAFF783E}"/>
    <cellStyle name="_Comma_Xfera UMTS Business Plan Summary 2001 02 08 2" xfId="331" xr:uid="{F5E7655B-AF67-4500-8A32-B2D0BCC9BDDD}"/>
    <cellStyle name="_Currency" xfId="332" xr:uid="{727EFE7F-A6CD-40FE-9A52-9FDA68BBDF8E}"/>
    <cellStyle name="_Currency 2" xfId="333" xr:uid="{B2705FBB-E497-48FC-A104-D7D4A5B9BEBA}"/>
    <cellStyle name="_Currency_01 CSC" xfId="334" xr:uid="{122E11D2-8144-4CD1-9953-6CFF80CBFD6A}"/>
    <cellStyle name="_Currency_01 CSC 2" xfId="335" xr:uid="{DD3A4656-CF91-43FD-B688-D096C65D591D}"/>
    <cellStyle name="_Currency_01 DCF 17-Jul-03" xfId="336" xr:uid="{4E22A636-B6DA-4A8D-B9E1-B311EC324371}"/>
    <cellStyle name="_Currency_01 DCF 17-Jul-03 2" xfId="337" xr:uid="{8C4D044C-A340-4CF1-9AE5-D9FAB1613208}"/>
    <cellStyle name="_Currency_01 Offer Sensitivity Analysis" xfId="338" xr:uid="{27F4D0FE-D851-4222-B551-A43325000AC5}"/>
    <cellStyle name="_Currency_02 AVP Nexans&amp;Draka" xfId="339" xr:uid="{65FBEB30-4275-45CE-B755-A7170D93C670}"/>
    <cellStyle name="_Currency_02 AVP Nexans&amp;Draka 2" xfId="340" xr:uid="{FFB88AA1-05C2-4714-9E71-80F7F563FCC6}"/>
    <cellStyle name="_Currency_02 Capital Structure Summary" xfId="341" xr:uid="{8E715C21-7976-40A2-984B-77F95AAD2A76}"/>
    <cellStyle name="_Currency_02 Capital Structure Summary 2" xfId="342" xr:uid="{F0EFB9FC-7A77-4D8E-A586-EEC364A11E1B}"/>
    <cellStyle name="_Currency_03 Analyst Estimates" xfId="343" xr:uid="{86554579-E93E-4689-8EBD-ACD4F65391A2}"/>
    <cellStyle name="_Currency_03 Analyst Estimates 2" xfId="344" xr:uid="{E006E69D-6576-4AC6-9ED7-3EC50DED8E9D}"/>
    <cellStyle name="_Currency_03 csc_healthcare_medtech_medical_devices" xfId="345" xr:uid="{82CC9E61-F808-4C3A-832F-E9E3E2449B45}"/>
    <cellStyle name="_Currency_03 csc_healthcare_medtech_medical_devices 2" xfId="346" xr:uid="{271D4BE9-B644-4888-9F71-09C806D3BD1D}"/>
    <cellStyle name="_Currency_03 DCF NSS 10Yr Draft 6 Nov 03 A1" xfId="347" xr:uid="{F1566295-061F-4E6C-B677-D05451792890}"/>
    <cellStyle name="_Currency_03 DCF NSS 10Yr Draft 6 Nov 03 A1 2" xfId="348" xr:uid="{5D95CC7A-1ADF-4AAB-B61E-7B318F28B42C}"/>
    <cellStyle name="_Currency_04 Earnout for sponsors" xfId="349" xr:uid="{DD5E75C4-A0A3-4D14-AF6A-7690D80881D3}"/>
    <cellStyle name="_Currency_04 Earnout for sponsors 2" xfId="350" xr:uid="{18747A0E-2CE8-4A2D-91A7-83B15EEC1A7F}"/>
    <cellStyle name="_Currency_05 Diluted no shares" xfId="351" xr:uid="{699A7A2E-D1E7-4519-B19F-541CF69E54EB}"/>
    <cellStyle name="_Currency_05 Diluted no shares 2" xfId="352" xr:uid="{9ECD8DC3-A712-4BE2-8FB4-370F7CA91530}"/>
    <cellStyle name="_Currency_05 equity value of subsidiaries" xfId="353" xr:uid="{9E8CD6F9-41A2-42F2-A572-BF8F94135762}"/>
    <cellStyle name="_Currency_05 equity value of subsidiaries 2" xfId="354" xr:uid="{C8B29A13-F2B0-4451-936C-EB24F656F117}"/>
    <cellStyle name="_Currency_06 csc_select tires (6 May 2004)" xfId="355" xr:uid="{CFFC73C9-01EC-4650-84B6-A6CC1C09F2DF}"/>
    <cellStyle name="_Currency_06 csc_select tires (6 May 2004) 2" xfId="356" xr:uid="{D2947846-A2F3-4524-815F-97812223B45D}"/>
    <cellStyle name="_Currency_06 Tyres CSC" xfId="357" xr:uid="{ECDC228B-647C-41D3-B498-71C8E45B8815}"/>
    <cellStyle name="_Currency_06 Tyres CSC 2" xfId="358" xr:uid="{7351C47B-7835-45E7-8A16-A8E4FDB67811}"/>
    <cellStyle name="_Currency_09 CSC Cable makers 6-May-2004" xfId="359" xr:uid="{099B9E3A-22E4-4072-B4A3-2602999D376B}"/>
    <cellStyle name="_Currency_09 CSC Cable makers 6-May-2004 2" xfId="360" xr:uid="{204828D4-704C-44D4-87A8-EF0E0262265C}"/>
    <cellStyle name="_Currency_14 Consolidated - six months1" xfId="361" xr:uid="{6AC06D5E-F39D-4042-8EA2-210978622F46}"/>
    <cellStyle name="_Currency_17 model, Swan Model" xfId="362" xr:uid="{0D65B8E5-2CD0-473F-9067-22AD808B077F}"/>
    <cellStyle name="_Currency_17 model, Swan Model 2" xfId="363" xr:uid="{2B5110F1-BF23-4160-B716-ADB56BC48EF0}"/>
    <cellStyle name="_Currency_2001 07 19" xfId="364" xr:uid="{F11F86C0-9DE4-422D-A033-72CA1C9A45C7}"/>
    <cellStyle name="_Currency_2001 07 19 2" xfId="365" xr:uid="{66347E62-0FC1-48E0-AB82-4E7E85DF3F83}"/>
    <cellStyle name="_Currency_2001 09 24" xfId="366" xr:uid="{1B64C82F-64A5-46EF-A007-1DDD78298A35}"/>
    <cellStyle name="_Currency_2001 09 24 2" xfId="367" xr:uid="{DAE8553A-7ACB-4D43-BC24-4633EF677D04}"/>
    <cellStyle name="_Currency_29 Tax Model" xfId="368" xr:uid="{53A9B2EF-CE28-4EB8-B51B-136DAF25A8E4}"/>
    <cellStyle name="_Currency_29 Tax Model 2" xfId="369" xr:uid="{6B2902D8-5357-4E0A-9273-E52DF0E0669E}"/>
    <cellStyle name="_Currency_35 LBO Model" xfId="370" xr:uid="{64760377-A4A1-4217-8E80-3D7F7DF2447C}"/>
    <cellStyle name="_Currency_46 Tax Model - Syndication" xfId="371" xr:uid="{5BF8BC26-471F-4B62-BEBE-EA24726B932E}"/>
    <cellStyle name="_Currency_46 Tax Model - Syndication 2" xfId="372" xr:uid="{5516F75B-3E60-4D1B-A77C-D54A9226B605}"/>
    <cellStyle name="_Currency_48 Orange Operating Model - Consortium Estimates" xfId="373" xr:uid="{6E276228-742B-47F5-AEE3-AAE5F0B4730C}"/>
    <cellStyle name="_Currency_48 Orange Operating Model - Consortium Estimates 2" xfId="374" xr:uid="{B9880412-7A85-433B-A526-85AF0B7C8509}"/>
    <cellStyle name="_Currency_Accretion_Dilution_June21" xfId="375" xr:uid="{5DBA1BCF-2A21-4DE5-8AB7-F69B55D649CC}"/>
    <cellStyle name="_Currency_Accretion_Dilution_June21 2" xfId="376" xr:uid="{FB23D7D7-6C7B-45F5-A90E-97CCFD0F828F}"/>
    <cellStyle name="_Currency_ANalisi Offerta" xfId="377" xr:uid="{8E263275-568D-4EE1-B16D-DD7EDDFB6536}"/>
    <cellStyle name="_Currency_ANalisi Offerta 2" xfId="378" xr:uid="{3BD000CD-2E06-4D6C-A895-03AF99738B27}"/>
    <cellStyle name="_Currency_AutoPrice2000" xfId="379" xr:uid="{E7CDEAC4-2F10-45FE-AD8B-B00A35F61B57}"/>
    <cellStyle name="_Currency_AutoPrice2000 2" xfId="380" xr:uid="{69F5C56E-8951-4674-BA0B-F0C686A0F9A6}"/>
    <cellStyle name="_Currency_AVP" xfId="381" xr:uid="{112756BB-A1ED-4D5B-8C3B-E7B623906BB4}"/>
    <cellStyle name="_Currency_AVP 2" xfId="382" xr:uid="{A63056E0-25D7-4F38-9A44-7B37E6A6F5BE}"/>
    <cellStyle name="_Currency_AVPnew" xfId="383" xr:uid="{D99EAEEF-0AC4-4FB8-A4F8-9751C62792CC}"/>
    <cellStyle name="_Currency_AVPnew 2" xfId="384" xr:uid="{770CE120-A035-453C-BB71-8BE71D78A3EE}"/>
    <cellStyle name="_Currency_Book1" xfId="385" xr:uid="{4B4A49D1-48E9-4BF2-B988-74926A03DFF7}"/>
    <cellStyle name="_Currency_Book1_01 Merger plan" xfId="386" xr:uid="{16F80951-21C7-4C93-A347-2E2D48D8280E}"/>
    <cellStyle name="_Currency_Book1_01 Merger plan 2" xfId="387" xr:uid="{AB33DCE2-E0F1-43BA-9E06-4AB1A1B0CC50}"/>
    <cellStyle name="_Currency_Book1_02 Capital Structure Summary" xfId="388" xr:uid="{50BEDA83-EF27-4E72-8C74-0146E113557A}"/>
    <cellStyle name="_Currency_Book1_02 Capital Structure Summary 2" xfId="389" xr:uid="{39F1BB5C-0488-4978-9621-9644D5CB1618}"/>
    <cellStyle name="_Currency_Book1_03 LTM Financials" xfId="390" xr:uid="{08958BAE-53EB-42C2-835F-50C7F1C0549B}"/>
    <cellStyle name="_Currency_Book1_03 LTM Financials 2" xfId="391" xr:uid="{244E7012-D7C0-4BA0-90DF-55918B10F25B}"/>
    <cellStyle name="_Currency_Book1_06 csc_select tires (6 May 2004)" xfId="392" xr:uid="{B7C94EF6-1313-40A3-93E2-84E0E6BF686F}"/>
    <cellStyle name="_Currency_Book1_06 csc_select tires (6 May 2004) 2" xfId="393" xr:uid="{A48F62DB-BD40-4FB5-B108-C74AF0BDD18E}"/>
    <cellStyle name="_Currency_Book1_09 CSC Cable makers 6-May-2004" xfId="394" xr:uid="{67BF2B69-5789-4B9D-A4CD-EBF9869D3E37}"/>
    <cellStyle name="_Currency_Book1_09 CSC Cable makers 6-May-2004 2" xfId="395" xr:uid="{9FC32FD3-0AE5-404E-A417-6826BE9E9889}"/>
    <cellStyle name="_Currency_Book1_1" xfId="396" xr:uid="{0A09DDF0-135C-4B6A-A5F6-7BDE16AFB307}"/>
    <cellStyle name="_Currency_Book1_1 2" xfId="397" xr:uid="{E43E50E6-FAD8-462F-912B-56E58129CB2F}"/>
    <cellStyle name="_Currency_Book1_1_01 Purchase Price" xfId="398" xr:uid="{FC482B7F-41C7-4788-A993-4D53E9BEDAEE}"/>
    <cellStyle name="_Currency_Book1_1_01 Purchase Price 2" xfId="399" xr:uid="{D8902B37-38F4-42A7-B1FE-A1929ECEE0F3}"/>
    <cellStyle name="_Currency_Book1_129 LBO Mogul Model PIA Memo" xfId="400" xr:uid="{0BF76792-3CC3-45AB-A643-81E984B6C515}"/>
    <cellStyle name="_Currency_Book1_129 LBO Mogul Model PIA Memo 2" xfId="401" xr:uid="{53A121C9-B8EE-4C01-ABB5-80E9A2DA4BEA}"/>
    <cellStyle name="_Currency_Book1_Diluted Shares Outstanding for PIA" xfId="402" xr:uid="{2DACEBDE-F4DA-4E55-BD7B-07F3A75278B4}"/>
    <cellStyle name="_Currency_Book1_Diluted Shares Outstanding for PIA 2" xfId="403" xr:uid="{404387A3-6215-4CCC-A07E-98D9F9FCE9A3}"/>
    <cellStyle name="_Currency_Book1_Fees Sheet for PIA" xfId="404" xr:uid="{EFC0CED8-6AB0-452E-8F72-B550BB968846}"/>
    <cellStyle name="_Currency_Book1_Fees Sheet for PIA 2" xfId="405" xr:uid="{B6D8BEB5-729F-4E56-A29F-81C5DC85E618}"/>
    <cellStyle name="_Currency_Book1_FT-13Sept2001" xfId="406" xr:uid="{C291DD1C-623A-4B32-AAEA-BF797F7BC965}"/>
    <cellStyle name="_Currency_Book1_FT-13Sept2001 2" xfId="407" xr:uid="{34867C0A-5552-46DE-A474-4C6C6D34EB0B}"/>
    <cellStyle name="_Currency_Book1_Jazztel model 16DP3-Exhibits" xfId="408" xr:uid="{BFE867EE-407F-48B8-99A7-A97F98C218A6}"/>
    <cellStyle name="_Currency_Book1_Jazztel model 16DP3-Exhibits 2" xfId="409" xr:uid="{C38B4756-9C0E-4C0A-A8A6-E4D536EA8982}"/>
    <cellStyle name="_Currency_Book1_Jazztel model 16DP3-Exhibits_Cegetel Fixed Valuation Model V1" xfId="410" xr:uid="{84411970-09B0-4A22-A2BE-3ECAEB31965B}"/>
    <cellStyle name="_Currency_Book1_Jazztel model 16DP3-Exhibits_Cegetel Fixed Valuation Model V1 2" xfId="411" xr:uid="{58E888C1-555B-4E01-A3AE-C86E38D6FDBE}"/>
    <cellStyle name="_Currency_Book1_Jazztel model 16DP3-Exhibits_Cegetel Fixed Valuation Model V1_Template Wacc" xfId="412" xr:uid="{1B38008D-C783-48AC-8985-17B5C6F0E6A4}"/>
    <cellStyle name="_Currency_Book1_Jazztel model 16DP3-Exhibits_Cegetel Fixed Valuation Model V1_Template Wacc 2" xfId="413" xr:uid="{66EB79BA-B93D-406F-9DD1-CAB8E9EBDDEB}"/>
    <cellStyle name="_Currency_Book1_Jazztel model 16DP3-Exhibits_FT-13Sept2001" xfId="414" xr:uid="{F58421D1-6731-4A2C-BB51-BB534A65FDB7}"/>
    <cellStyle name="_Currency_Book1_Jazztel model 16DP3-Exhibits_FT-13Sept2001 2" xfId="415" xr:uid="{A10FEA44-C046-4E57-9783-EAFEF7481E62}"/>
    <cellStyle name="_Currency_Book1_Jazztel model 16DP3-Exhibits_Orange-Mar01" xfId="416" xr:uid="{D8E9E2D7-9158-428F-9C13-502013D2C7CC}"/>
    <cellStyle name="_Currency_Book1_Jazztel model 16DP3-Exhibits_Orange-Mar01 2" xfId="417" xr:uid="{05C84A6E-F898-4099-A2BD-1F21042BC64A}"/>
    <cellStyle name="_Currency_Book1_Jazztel model 16DP3-Exhibits_Orange-Mar01 3" xfId="418" xr:uid="{E16E730A-5B00-4E57-9698-F1F28C2C6BD1}"/>
    <cellStyle name="_Currency_Book1_Jazztel model 16DP3-Exhibits_Orange-May01" xfId="419" xr:uid="{4080B65A-DF80-4E49-97D5-9F7D0C2E6615}"/>
    <cellStyle name="_Currency_Book1_Jazztel model 16DP3-Exhibits_Orange-May01 2" xfId="420" xr:uid="{3DB05F4E-6891-460B-8DB7-8ABC208D1A82}"/>
    <cellStyle name="_Currency_Book1_Jazztel model 16DP3-Exhibits_Orange-May01 3" xfId="421" xr:uid="{C0FACE5D-F106-40EA-8331-551B91F8BB0D}"/>
    <cellStyle name="_Currency_Book1_Jazztel model 16DP3-Exhibits_T_MOBIL2" xfId="422" xr:uid="{B42AF94A-8DD6-43CC-9CD5-B754C69705B3}"/>
    <cellStyle name="_Currency_Book1_Jazztel model 16DP3-Exhibits_T_MOBIL2 2" xfId="423" xr:uid="{5C3055B4-BE3E-4132-BCB0-4353CF659C13}"/>
    <cellStyle name="_Currency_Book1_Jazztel model 16DP3-Exhibits_T_MOBIL2_FT-13Sept2001" xfId="424" xr:uid="{2CC5E036-2497-4441-81D7-7A7D2C403A37}"/>
    <cellStyle name="_Currency_Book1_Jazztel model 16DP3-Exhibits_T_MOBIL2_FT-13Sept2001 2" xfId="425" xr:uid="{FFDB1291-18B5-4C40-A38D-2E27454B2151}"/>
    <cellStyle name="_Currency_Book1_Jazztel model 16DP3-Exhibits_T_MOBIL2_FT-13Sept2001 3" xfId="426" xr:uid="{3D51078D-1CBB-49F0-A209-71C53B008BCE}"/>
    <cellStyle name="_Currency_Book1_Jazztel model 16DP3-Exhibits_T_MOBIL2_Orange-May01" xfId="427" xr:uid="{E6141F04-BD64-4CF4-B974-C1D53CA4A8BA}"/>
    <cellStyle name="_Currency_Book1_Jazztel model 16DP3-Exhibits_T_MOBIL2_Orange-May01 2" xfId="428" xr:uid="{6ED73286-FCC8-4045-81C5-B85136710C17}"/>
    <cellStyle name="_Currency_Book1_Jazztel model 16DP3-Exhibits_T_MOBIL2_Orange-May01 3" xfId="429" xr:uid="{C380870B-81D1-4F11-B8AC-9C91353CAA3A}"/>
    <cellStyle name="_Currency_Book1_Jazztel model 16DP3-Exhibits_TDC-EQUITY MODEL-Nov2001" xfId="430" xr:uid="{1EB0CCED-0758-4F15-B227-ACB41A5462AF}"/>
    <cellStyle name="_Currency_Book1_Jazztel model 16DP3-Exhibits_TDC-EQUITY MODEL-Nov2001 2" xfId="431" xr:uid="{A15DBA0E-1036-42AA-8FE3-1A142508E8B2}"/>
    <cellStyle name="_Currency_Book1_Jazztel model 16DP3-Exhibits_TDC-EQUITY MODEL-Nov2001 3" xfId="432" xr:uid="{68D8B999-F740-490E-97D1-99DFC3E8A29C}"/>
    <cellStyle name="_Currency_Book1_Jazztel model 16DP3-Exhibits_TDC-GS-30Nov2001" xfId="433" xr:uid="{2EE6E625-0300-4B91-A2D4-55895858D9B0}"/>
    <cellStyle name="_Currency_Book1_Jazztel model 16DP3-Exhibits_TDC-GS-30Nov2001 2" xfId="434" xr:uid="{5D44BB5D-AFCE-4FEB-A9F0-E5AA27475C93}"/>
    <cellStyle name="_Currency_Book1_Jazztel model 16DP3-Exhibits_TDC-GS-30Nov2001 3" xfId="435" xr:uid="{42051A5A-3EF3-4734-A5F8-824EC2625EF2}"/>
    <cellStyle name="_Currency_Book1_Jazztel model 16DP3-Exhibits_TDC-Nov2001" xfId="436" xr:uid="{7C9CDD31-FBC3-4431-B64E-67E9974A0698}"/>
    <cellStyle name="_Currency_Book1_Jazztel model 16DP3-Exhibits_TDC-Nov2001 2" xfId="437" xr:uid="{B080A396-B3B9-4996-BB10-465AD928E6FA}"/>
    <cellStyle name="_Currency_Book1_Jazztel model 16DP3-Exhibits_TDC-Nov2001 3" xfId="438" xr:uid="{970344E6-F350-448C-9477-A24170585177}"/>
    <cellStyle name="_Currency_Book1_Jazztel model 16DP3-Exhibits_TelenorInitiation-11Jan01" xfId="439" xr:uid="{D58EEC22-774E-446F-A83B-DEE0634978AF}"/>
    <cellStyle name="_Currency_Book1_Jazztel model 16DP3-Exhibits_TelenorInitiation-11Jan01 2" xfId="440" xr:uid="{14EC45F6-EB60-4327-9F2C-5383BB1A71CF}"/>
    <cellStyle name="_Currency_Book1_Jazztel model 16DP3-Exhibits_TelenorInitiation-11Jan01 3" xfId="441" xr:uid="{C51CC102-8286-488E-93EB-F7E080DA2E3C}"/>
    <cellStyle name="_Currency_Book1_Jazztel model 16DP3-Exhibits_TelenorWIPFeb01" xfId="442" xr:uid="{0292F887-2193-480D-8EB7-AE26FF7FACB2}"/>
    <cellStyle name="_Currency_Book1_Jazztel model 16DP3-Exhibits_TelenorWIPFeb01 2" xfId="443" xr:uid="{D28771DA-619D-42E8-B91A-B8B640633685}"/>
    <cellStyle name="_Currency_Book1_Jazztel model 16DP3-Exhibits_TelenorWIPFeb01 3" xfId="444" xr:uid="{5830EE6C-C55A-4171-9797-C965BB00217F}"/>
    <cellStyle name="_Currency_Book1_Jazztel model 18DP-exhibits" xfId="445" xr:uid="{F19FC308-7548-4DCA-AC81-00228EF60284}"/>
    <cellStyle name="_Currency_Book1_Jazztel model 18DP-exhibits 2" xfId="446" xr:uid="{0D49634B-E958-4863-8FD6-2C316CE136AF}"/>
    <cellStyle name="_Currency_Book1_Orange-May01" xfId="447" xr:uid="{806438AD-2DC3-4602-8BA5-88538B74067E}"/>
    <cellStyle name="_Currency_Book1_Orange-May01 2" xfId="448" xr:uid="{9EE44E8D-2FEF-4439-BED4-2C76E6F84982}"/>
    <cellStyle name="_Currency_Book1_TDC-2Aug2001" xfId="449" xr:uid="{77259F38-D7BF-4809-9870-F2A029F48266}"/>
    <cellStyle name="_Currency_Book1_TDC-2Aug2001 2" xfId="450" xr:uid="{39087C7C-A9A4-4591-8147-C517199F0C43}"/>
    <cellStyle name="_Currency_Book2" xfId="451" xr:uid="{6D5E1EB9-F463-48E7-8B47-4A4D5E57C107}"/>
    <cellStyle name="_Currency_Book2 2" xfId="452" xr:uid="{858516D4-64B3-482E-9F29-5AB967A1CB36}"/>
    <cellStyle name="_Currency_Book2_FT-13Sept2001" xfId="453" xr:uid="{2C1A02F7-A0CE-4B47-A66B-2EEC2FE88158}"/>
    <cellStyle name="_Currency_Book2_FT-13Sept2001 2" xfId="454" xr:uid="{2FBA421C-4CDC-407B-AB2B-EEF5D5DE37F9}"/>
    <cellStyle name="_Currency_Book2_Jazztel model 16DP3-Exhibits" xfId="455" xr:uid="{84AC400E-5929-483D-8ACC-3058BA17BCF0}"/>
    <cellStyle name="_Currency_Book2_Jazztel model 16DP3-Exhibits 2" xfId="456" xr:uid="{2E1F4F45-BD55-43E3-A466-2B171358FB63}"/>
    <cellStyle name="_Currency_Book2_Jazztel model 16DP3-Exhibits_FT-13Sept2001" xfId="457" xr:uid="{F90F1459-E14D-471D-9E17-986FB667848F}"/>
    <cellStyle name="_Currency_Book2_Jazztel model 16DP3-Exhibits_FT-13Sept2001 2" xfId="458" xr:uid="{D3B97A5D-8043-463B-A8C1-7FA2D03FFB54}"/>
    <cellStyle name="_Currency_Book2_Jazztel model 16DP3-Exhibits_Orange-Mar01" xfId="459" xr:uid="{A6CE7095-57E7-445C-AA85-7F03C8F85C5D}"/>
    <cellStyle name="_Currency_Book2_Jazztel model 16DP3-Exhibits_Orange-Mar01 2" xfId="460" xr:uid="{AE8C2E1B-E002-4761-B532-90831B8D6457}"/>
    <cellStyle name="_Currency_Book2_Jazztel model 16DP3-Exhibits_Orange-Mar01 3" xfId="461" xr:uid="{A31CE347-784C-4FAF-97A5-EBC038B128FC}"/>
    <cellStyle name="_Currency_Book2_Jazztel model 16DP3-Exhibits_Orange-May01" xfId="462" xr:uid="{FBB679EA-E9E1-494F-AF0B-2B8E42412A63}"/>
    <cellStyle name="_Currency_Book2_Jazztel model 16DP3-Exhibits_Orange-May01 2" xfId="463" xr:uid="{41ECE721-05FF-481D-9DDE-95BF284C703C}"/>
    <cellStyle name="_Currency_Book2_Jazztel model 16DP3-Exhibits_Orange-May01 3" xfId="464" xr:uid="{0B90250A-33FB-4D93-AFF9-2D506F7AD810}"/>
    <cellStyle name="_Currency_Book2_Jazztel model 16DP3-Exhibits_T_MOBIL2" xfId="465" xr:uid="{CE5148E2-655F-47DC-B798-D99FC835AB4A}"/>
    <cellStyle name="_Currency_Book2_Jazztel model 16DP3-Exhibits_T_MOBIL2 2" xfId="466" xr:uid="{3EE2F63A-C18D-437F-897B-B34F3C3892F8}"/>
    <cellStyle name="_Currency_Book2_Jazztel model 16DP3-Exhibits_T_MOBIL2_FT-13Sept2001" xfId="467" xr:uid="{32309D71-DDC8-497B-AD74-52BD0ABB6684}"/>
    <cellStyle name="_Currency_Book2_Jazztel model 16DP3-Exhibits_T_MOBIL2_FT-13Sept2001 2" xfId="468" xr:uid="{4B4119B1-8CEE-4779-94E6-E8782CBC1AB5}"/>
    <cellStyle name="_Currency_Book2_Jazztel model 16DP3-Exhibits_T_MOBIL2_FT-13Sept2001 3" xfId="469" xr:uid="{F0000746-D9FE-4D2E-A000-233FEFF62FD2}"/>
    <cellStyle name="_Currency_Book2_Jazztel model 16DP3-Exhibits_T_MOBIL2_Orange-May01" xfId="470" xr:uid="{5C54A852-2BBA-4528-BFC8-8764E4CBACF2}"/>
    <cellStyle name="_Currency_Book2_Jazztel model 16DP3-Exhibits_T_MOBIL2_Orange-May01 2" xfId="471" xr:uid="{BC1F13A0-5459-4DDD-892A-882252409174}"/>
    <cellStyle name="_Currency_Book2_Jazztel model 16DP3-Exhibits_T_MOBIL2_Orange-May01 3" xfId="472" xr:uid="{DF11A592-2A14-4761-9A60-D4B91E2AD6E6}"/>
    <cellStyle name="_Currency_Book2_Jazztel model 16DP3-Exhibits_TDC-EQUITY MODEL-Nov2001" xfId="473" xr:uid="{D93C301E-8738-4D62-A1D9-EE480ADEC97F}"/>
    <cellStyle name="_Currency_Book2_Jazztel model 16DP3-Exhibits_TDC-EQUITY MODEL-Nov2001 2" xfId="474" xr:uid="{F2CEE75C-D689-4F39-85E7-AD6B53FFEEED}"/>
    <cellStyle name="_Currency_Book2_Jazztel model 16DP3-Exhibits_TDC-EQUITY MODEL-Nov2001 3" xfId="475" xr:uid="{7D16D352-C1CE-4E8E-955B-3C588C338816}"/>
    <cellStyle name="_Currency_Book2_Jazztel model 16DP3-Exhibits_TDC-GS-30Nov2001" xfId="476" xr:uid="{63E14493-4724-4F86-801F-411CCA803255}"/>
    <cellStyle name="_Currency_Book2_Jazztel model 16DP3-Exhibits_TDC-GS-30Nov2001 2" xfId="477" xr:uid="{22CFB933-79EB-4D4C-9633-3D3B02B7A0C0}"/>
    <cellStyle name="_Currency_Book2_Jazztel model 16DP3-Exhibits_TDC-GS-30Nov2001 3" xfId="478" xr:uid="{E320D0CC-2ED3-4936-A862-0AD153DD9773}"/>
    <cellStyle name="_Currency_Book2_Jazztel model 16DP3-Exhibits_TDC-Nov2001" xfId="479" xr:uid="{EBEDA23F-1204-4BCF-A204-4B61A1615253}"/>
    <cellStyle name="_Currency_Book2_Jazztel model 16DP3-Exhibits_TDC-Nov2001 2" xfId="480" xr:uid="{A4A68A55-4A1E-4E8A-9400-C6F29CFE308D}"/>
    <cellStyle name="_Currency_Book2_Jazztel model 16DP3-Exhibits_TDC-Nov2001 3" xfId="481" xr:uid="{10C1143C-3280-4C30-9152-5C2313FB3DC1}"/>
    <cellStyle name="_Currency_Book2_Jazztel model 16DP3-Exhibits_TEF_Movile_Jan01" xfId="482" xr:uid="{C35B823E-A891-45F8-9816-9BF6C1EC0856}"/>
    <cellStyle name="_Currency_Book2_Jazztel model 16DP3-Exhibits_TEF_Movile_Jan01 2" xfId="483" xr:uid="{C5D4F930-D8D8-4AD8-8B5F-6C3FC9EADA61}"/>
    <cellStyle name="_Currency_Book2_Jazztel model 16DP3-Exhibits_TEF_Movile_Mar01_new1" xfId="484" xr:uid="{78C62FF0-F96B-42AF-8EBB-06C3B728A72A}"/>
    <cellStyle name="_Currency_Book2_Jazztel model 16DP3-Exhibits_TEF_Movile_Mar01_new1 2" xfId="485" xr:uid="{010ED357-BFF6-4A20-A634-65FB0085CA4A}"/>
    <cellStyle name="_Currency_Book2_Jazztel model 16DP3-Exhibits_TelenorInitiation-11Jan01" xfId="486" xr:uid="{3DDF6137-A460-4400-809E-352B1F73CF12}"/>
    <cellStyle name="_Currency_Book2_Jazztel model 16DP3-Exhibits_TelenorInitiation-11Jan01 2" xfId="487" xr:uid="{90AF0BD9-AB50-471D-B977-143B8D855E56}"/>
    <cellStyle name="_Currency_Book2_Jazztel model 16DP3-Exhibits_TelenorInitiation-11Jan01 3" xfId="488" xr:uid="{8CE22498-4E9F-4C2C-B0D2-E7BB36E18DE9}"/>
    <cellStyle name="_Currency_Book2_Jazztel model 16DP3-Exhibits_TelenorWIPFeb01" xfId="489" xr:uid="{E1916B95-A664-4643-BBB6-B794DA2ABE10}"/>
    <cellStyle name="_Currency_Book2_Jazztel model 16DP3-Exhibits_TelenorWIPFeb01 2" xfId="490" xr:uid="{C6380B3E-4153-460E-87A9-3A3C353E90DA}"/>
    <cellStyle name="_Currency_Book2_Jazztel model 16DP3-Exhibits_TelenorWIPFeb01 3" xfId="491" xr:uid="{78F39F53-5F77-48F6-A419-51C4FB0888A0}"/>
    <cellStyle name="_Currency_Book2_Jazztel model 16DP3-Exhibits_Template Wacc" xfId="492" xr:uid="{02E6A0BB-EBE4-4C2F-8DBC-859885AD2C54}"/>
    <cellStyle name="_Currency_Book2_Jazztel model 16DP3-Exhibits_Template Wacc 2" xfId="493" xr:uid="{941E69D7-EFB3-4D88-9CEB-15A211DA3C73}"/>
    <cellStyle name="_Currency_Book2_Jazztel model 18DP-exhibits" xfId="494" xr:uid="{61685493-E108-491B-A08D-1D3E8BB9F2AC}"/>
    <cellStyle name="_Currency_Book2_Jazztel model 18DP-exhibits 2" xfId="495" xr:uid="{0E582304-21CA-4368-A13A-F56E968FB730}"/>
    <cellStyle name="_Currency_Book2_Orange-May01" xfId="496" xr:uid="{283D0BA1-E17F-4063-8CDF-60A51A425ADA}"/>
    <cellStyle name="_Currency_Book2_Orange-May01 2" xfId="497" xr:uid="{C577B642-1BA6-4DCE-B678-F8B737F5C1EC}"/>
    <cellStyle name="_Currency_Book2_TDC-2Aug2001" xfId="498" xr:uid="{4E21CB7E-55BA-4BE1-9856-B91843CBEF64}"/>
    <cellStyle name="_Currency_Book2_TDC-2Aug2001 2" xfId="499" xr:uid="{FABB7391-B393-4BB6-9A1B-467B0BAD03BB}"/>
    <cellStyle name="_Currency_Book3" xfId="500" xr:uid="{9E985711-6746-4224-8459-C7FF84DC4321}"/>
    <cellStyle name="_Currency_Book3 2" xfId="501" xr:uid="{E3C379EC-E177-4552-A1B8-1510147B4118}"/>
    <cellStyle name="_Currency_Book4" xfId="502" xr:uid="{FA3EB2E1-48DD-4514-8154-B6E2366D815E}"/>
    <cellStyle name="_Currency_Book4 2" xfId="503" xr:uid="{85975654-0861-4C89-9909-F63629F4B07C}"/>
    <cellStyle name="_Currency_Book4_06 csc_select tires (6 May 2004)" xfId="504" xr:uid="{BF14CF3E-9AAB-4A72-889B-39C143B978D5}"/>
    <cellStyle name="_Currency_Book4_06 csc_select tires (6 May 2004) 2" xfId="505" xr:uid="{F20CAF51-E134-48C6-9671-5E3F96FC3392}"/>
    <cellStyle name="_Currency_Book4_09 CSC Cable makers 6-May-2004" xfId="506" xr:uid="{DB55DFF3-3F59-43F4-92B1-AC0311670E39}"/>
    <cellStyle name="_Currency_Book4_09 CSC Cable makers 6-May-2004 2" xfId="507" xr:uid="{D6F73638-D09D-4058-8E88-94211D2032B6}"/>
    <cellStyle name="_Currency_Book4_35 LBO Model" xfId="508" xr:uid="{EACF56E6-EC27-42D6-AB98-99B029C7813A}"/>
    <cellStyle name="_Currency_Book4_35 LBO Model 2" xfId="509" xr:uid="{EB1BA596-05CB-42B3-AC43-0F4B8FEE09E6}"/>
    <cellStyle name="_Currency_Book5" xfId="510" xr:uid="{4DBD2A29-FF0B-4967-9BC5-6683C0E6FBE4}"/>
    <cellStyle name="_Currency_Book5 2" xfId="511" xr:uid="{FC595313-8A2F-4E6E-A769-B0C6F9396B20}"/>
    <cellStyle name="_Currency_Book7" xfId="512" xr:uid="{40866C1C-5348-4A24-BEDC-5B0E42542DC3}"/>
    <cellStyle name="_Currency_Book7 2" xfId="513" xr:uid="{5F90893F-609C-49F4-98A7-D6F528BA5940}"/>
    <cellStyle name="_Currency_Book8" xfId="514" xr:uid="{60A3EA34-C9A4-4767-A1EE-987BC3295594}"/>
    <cellStyle name="_Currency_Book8 2" xfId="515" xr:uid="{0119A364-0AFC-47E3-BC63-3249B4BB4631}"/>
    <cellStyle name="_Currency_Brokers`estimates" xfId="516" xr:uid="{406FA1A0-B13E-4849-817F-40830A287B88}"/>
    <cellStyle name="_Currency_Brokers`estimates 2" xfId="517" xr:uid="{DB0CE05E-B2AA-457E-BA73-7D205085E5D5}"/>
    <cellStyle name="_Currency_Cable in Europe CSC - Latest" xfId="518" xr:uid="{465425BD-0421-4A1B-899F-84DE4CEFD4B4}"/>
    <cellStyle name="_Currency_Cable in Europe CSC - Latest 2" xfId="519" xr:uid="{069E9A41-F4EE-4BFD-A4D3-124982C9E256}"/>
    <cellStyle name="_Currency_Canda DCF_Broker Numbers_Sep1" xfId="520" xr:uid="{97C954E1-DA74-47AA-8522-4B8ABF46F9AE}"/>
    <cellStyle name="_Currency_Canda DCF_Broker Numbers_Sep1 2" xfId="521" xr:uid="{B7654CE1-F021-4A6D-B6E7-36C64BB35FBD}"/>
    <cellStyle name="_Currency_Capex" xfId="522" xr:uid="{9512E494-7AA2-4C48-AF88-3CD27E212652}"/>
    <cellStyle name="_Currency_Capex 2" xfId="523" xr:uid="{38E920F1-3255-48EE-B65A-91425A5C108D}"/>
    <cellStyle name="_Currency_cardiology_001 checked" xfId="524" xr:uid="{FB70EEBD-2581-48CB-9ACA-BFCACC84E555}"/>
    <cellStyle name="_Currency_cardiology_001 checked 2" xfId="525" xr:uid="{B063C0EB-AFDA-45A0-BC5E-DE8ED71C5A54}"/>
    <cellStyle name="_Currency_Casto DCF_Brokers_June22" xfId="526" xr:uid="{3F7C0EA9-0BB8-4D5E-8F12-BF5B6D94D081}"/>
    <cellStyle name="_Currency_Casto DCF_Brokers_June22 2" xfId="527" xr:uid="{8FBA0070-2FA0-4BAF-9B08-53196CE19118}"/>
    <cellStyle name="_Currency_Casto DCF_June22" xfId="528" xr:uid="{CE0FE2F7-7F32-4D15-8D18-7BAA035FDF52}"/>
    <cellStyle name="_Currency_Casto DCF_June22 2" xfId="529" xr:uid="{A796C356-5263-412D-A145-1993938434D7}"/>
    <cellStyle name="_Currency_CBD Model Master" xfId="530" xr:uid="{E8279E49-B111-481E-ACA0-BD52E4635ED6}"/>
    <cellStyle name="_Currency_CBD Model Master 2" xfId="531" xr:uid="{D1608B67-BBE3-4CD6-A7CE-DBCFEE8F3878}"/>
    <cellStyle name="_Currency_CC Tracking Model 10-feb (nov results)" xfId="532" xr:uid="{24E25C96-B4CD-4DBA-A566-52BB50EAFF3E}"/>
    <cellStyle name="_Currency_CC Tracking Model 10-feb (nov results) 2" xfId="533" xr:uid="{A8639721-FA2C-46FB-B6D8-F95BAEE932DD}"/>
    <cellStyle name="_Currency_CC Tracking Model 13-feb (dec results)" xfId="534" xr:uid="{B43FA369-B546-4276-A23A-68FDEE817C48}"/>
    <cellStyle name="_Currency_CC Tracking Model 13-feb (dec results) 2" xfId="535" xr:uid="{97157F4C-F4EF-4870-8065-E1BB46C1A6DD}"/>
    <cellStyle name="_Currency_Ciervo_WACC" xfId="536" xr:uid="{E15886D8-31DA-4B92-98D6-C87E337C3F62}"/>
    <cellStyle name="_Currency_Ciervo_WACC 2" xfId="537" xr:uid="{ED5A3E8D-41F0-4578-A668-119A092715BC}"/>
    <cellStyle name="_Currency_CLEAN 39 DCF 24-Feb-03_repair" xfId="538" xr:uid="{2D666D26-6FF3-4491-9CBA-5BD8FFFE699B}"/>
    <cellStyle name="_Currency_CLEAN 39 DCF 24-Feb-03_repair 2" xfId="539" xr:uid="{960DAD05-BD26-41C6-B2B9-92156B00B04C}"/>
    <cellStyle name="_Currency_Clean LBO Model_2003" xfId="540" xr:uid="{00B97E45-6796-42C8-9BB3-BE668FB5D0EB}"/>
    <cellStyle name="_Currency_Combined Val 2000 08 24" xfId="541" xr:uid="{152DD1F9-57C0-4E68-B251-1D2697A97CEE}"/>
    <cellStyle name="_Currency_Combined Val 2000 08 24 2" xfId="542" xr:uid="{872C527B-6A83-431D-BADC-AF7D201F0BB5}"/>
    <cellStyle name="_Currency_Comdot - gStyle Excel Slides" xfId="543" xr:uid="{330F42B1-92E9-4E26-A490-DFD14B61104B}"/>
    <cellStyle name="_Currency_Comdot - gStyle Excel Slides 2" xfId="544" xr:uid="{095BB4A4-2990-4C0B-A80D-32ED53DF2974}"/>
    <cellStyle name="_Currency_Comdot LBO Short Form - v3" xfId="545" xr:uid="{D90AEF01-CDB7-464A-B71F-81315FD467C2}"/>
    <cellStyle name="_Currency_Comdot LBO Short Form - v3 2" xfId="546" xr:uid="{BC09938A-D14E-4D4A-A97D-69AE25CF243C}"/>
    <cellStyle name="_Currency_Continental DCF v6.0" xfId="547" xr:uid="{ED841CEB-22B8-4BF3-9407-D5E9428E2B26}"/>
    <cellStyle name="_Currency_Continental DCF v6.0 2" xfId="548" xr:uid="{BB5367C5-DC1E-4882-B412-5561F98D31A0}"/>
    <cellStyle name="_Currency_contribution_analysis" xfId="549" xr:uid="{857914E1-F66C-4C7D-9708-40251F4FCA27}"/>
    <cellStyle name="_Currency_contribution_analysis(1)" xfId="551" xr:uid="{DE0256B0-0BA9-47A1-B54F-E180DEADA90B}"/>
    <cellStyle name="_Currency_contribution_analysis_model" xfId="550" xr:uid="{F071B502-BB79-494D-BD5C-EABF4124C838}"/>
    <cellStyle name="_Currency_CSC 170400" xfId="552" xr:uid="{856C02AF-454B-4977-AF8F-6326403BC212}"/>
    <cellStyle name="_Currency_CSC Cons Elec" xfId="553" xr:uid="{F5057903-EB8C-46BA-ADD9-C5546370EF1F}"/>
    <cellStyle name="_Currency_CSC Cons Elec 2" xfId="554" xr:uid="{3622B6DF-5B3D-4B7B-B252-7CA8E37594EE}"/>
    <cellStyle name="_Currency_CSC lusso" xfId="555" xr:uid="{566BF926-DE17-4772-9198-B6155B6DFE98}"/>
    <cellStyle name="_Currency_CSC lusso 2" xfId="556" xr:uid="{1FE656F5-A558-4371-A337-0332929A842B}"/>
    <cellStyle name="_Currency_CSC Luxury  Branded Apparel" xfId="557" xr:uid="{B8097E5E-3010-44DD-A7DC-8B4C7E55D946}"/>
    <cellStyle name="_Currency_CSC Luxury  Branded Apparel " xfId="558" xr:uid="{FD79F4DB-7CCD-4472-9C71-295A8E89785C}"/>
    <cellStyle name="_Currency_CSC Luxury  Branded Apparel  2" xfId="559" xr:uid="{ABE25124-AA33-4981-AE17-45B3BB55A65E}"/>
    <cellStyle name="_Currency_CSC Luxury  Branded Apparel _01 Purchase Price" xfId="560" xr:uid="{48D59588-DC6A-4580-AEC0-BB9F65F4E3FF}"/>
    <cellStyle name="_Currency_CSC Luxury  Branded Apparel _01 Purchase Price 2" xfId="561" xr:uid="{052D238E-142B-497A-B787-664D8F4FAFC8}"/>
    <cellStyle name="_Currency_CSC Luxury  Branded Apparel 2" xfId="562" xr:uid="{7ABDC50F-7BC3-4436-9F9C-EAE26557CE9A}"/>
    <cellStyle name="_Currency_CSC Luxury  Branded Apparel 3" xfId="563" xr:uid="{8E149B72-90D9-40E5-8F45-0561E7CD0D0D}"/>
    <cellStyle name="_Currency_CSC Luxury  Branded Apparel 4" xfId="564" xr:uid="{688E077C-1F18-4024-8F5C-0A622728BDD2}"/>
    <cellStyle name="_Currency_CSC Luxury  Branded Apparel_2008 FY Change Free Stock Evaluation v.01" xfId="565" xr:uid="{02019D9D-B9D2-4B6E-9EDE-135DFB541536}"/>
    <cellStyle name="_Currency_CSC Luxury  Branded Apparel_2008 FY Change Free Stock Evaluation v.01 2" xfId="566" xr:uid="{90482001-4F80-4648-AAC3-40D5B5B06060}"/>
    <cellStyle name="_Currency_CSC Luxury  Branded Apparel_2008 FY Change Free Stock Evaluation v.01_Dettaglio contratti" xfId="567" xr:uid="{B7D16982-FBF3-4E95-9179-A1E374E02DDA}"/>
    <cellStyle name="_Currency_CSC Luxury  Branded Apparel_Dettaglio contratti" xfId="568" xr:uid="{65000483-CD41-4B9C-82C9-3593F25B5D38}"/>
    <cellStyle name="_Currency_CSC Luxury  Branded Apparel_DRAFT Results_1H2008 Geo Segmentation v.01" xfId="569" xr:uid="{9BD3A956-82E4-43BC-BFDE-457F4F08C922}"/>
    <cellStyle name="_Currency_CSC Luxury  Branded Apparel_DRAFT Results_1H2008 Geo Segmentation v.01 2" xfId="570" xr:uid="{1AA59A87-8C54-4559-9B4B-A98976949361}"/>
    <cellStyle name="_Currency_CSC Luxury  Branded Apparel_DRAFT Results_1H2008 Geo Segmentation v.01_Dettaglio contratti" xfId="571" xr:uid="{3B2FB047-AD49-4964-BB54-F75F4350FACF}"/>
    <cellStyle name="_Currency_CSC Luxury  Branded Apparel_DRAFT Results_FY2008 v.01" xfId="572" xr:uid="{F16D7034-42B7-47E8-8DB3-5E99C9A668C5}"/>
    <cellStyle name="_Currency_CSC Luxury  Branded Apparel_DRAFT_Results_FY2009_v.DRAFT" xfId="573" xr:uid="{A3F135AB-8DFD-4749-8546-1152B4358787}"/>
    <cellStyle name="_Currency_CSC Luxury  Branded Apparel_TOOL_Results_1Q2009 v.01" xfId="574" xr:uid="{4F4136C2-F9F6-4082-A0D0-B3261FCB7ECF}"/>
    <cellStyle name="_Currency_CSC Luxury  Branded Apparel_TOOL_Results_1Q2009 v.01 2" xfId="575" xr:uid="{498EDC4E-BA67-4B1A-A6AC-7C3A200447B7}"/>
    <cellStyle name="_Currency_CSC Luxury  Branded Apparel_TOOL_Results_1Q2009 v.01_Dettaglio contratti" xfId="576" xr:uid="{234F5DE6-0468-4530-81B7-862FFCD2FA39}"/>
    <cellStyle name="_Currency_DCF - July 2, 2001" xfId="577" xr:uid="{EDBB8453-7EBC-49A3-B7F3-674E8C66216F}"/>
    <cellStyle name="_Currency_DCF - July 2, 2001 2" xfId="578" xr:uid="{FB43B544-6D1F-47D2-BBB3-A604F8B8ACA4}"/>
    <cellStyle name="_Currency_Deal Comp Luxury_May30" xfId="579" xr:uid="{6AF40635-F210-43E1-B79E-B61AAB12144F}"/>
    <cellStyle name="_Currency_Deal Comp Luxury_May30 2" xfId="580" xr:uid="{FF80E615-AF09-4094-A098-7EF9E5F0A5C0}"/>
    <cellStyle name="_Currency_Debt Adjustment" xfId="581" xr:uid="{B1293761-4749-46A7-9194-BE4C7B20E17F}"/>
    <cellStyle name="_Currency_Debt Adjustment 2" xfId="582" xr:uid="{97CF7138-B986-4833-A583-34A5CAA894BF}"/>
    <cellStyle name="_Currency_Deployment Estimates" xfId="583" xr:uid="{48250F6D-EE78-4CA9-9180-9E188320E179}"/>
    <cellStyle name="_Currency_EarningEstimates" xfId="584" xr:uid="{6FF23C27-FBB8-43F4-BA97-35863E0F4602}"/>
    <cellStyle name="_Currency_EarningEstimates 2" xfId="585" xr:uid="{46FE16B0-9D6F-4489-BD8E-29CF0B65C69F}"/>
    <cellStyle name="_Currency_EBITDA_Breakdown2006-08" xfId="586" xr:uid="{02BD5D13-FC5B-40D6-A19F-3CE9D115985A}"/>
    <cellStyle name="_Currency_EBITDA_Breakdown2006-08 2" xfId="587" xr:uid="{E92436C7-DDE2-4FA3-997F-2BB52435C4FC}"/>
    <cellStyle name="_Currency_Essilor Financials" xfId="588" xr:uid="{52C7E878-A776-4709-BFC5-BFA7613E4054}"/>
    <cellStyle name="_Currency_Essilor Financials 2" xfId="589" xr:uid="{56837E3B-9E6F-49FA-A465-F91C90254574}"/>
    <cellStyle name="_Currency_Euston DCF" xfId="590" xr:uid="{444D7E5A-00E8-49C2-958A-CE36A0085F5A}"/>
    <cellStyle name="_Currency_Euston DCF 2" xfId="591" xr:uid="{1F693CC8-06E1-4957-8BB6-82303594B91C}"/>
    <cellStyle name="_Currency_Financial Odin Euro6" xfId="592" xr:uid="{D7FD5CAD-3709-47AA-9922-43BA315D3BC0}"/>
    <cellStyle name="_Currency_Financial Odin Euro6 2" xfId="593" xr:uid="{FDD7C8EA-3AAD-47BE-B5B9-9285125C0A6A}"/>
    <cellStyle name="_Currency_Financials" xfId="594" xr:uid="{2CAA50FE-EE94-43FB-BBDB-995DB07ACDB6}"/>
    <cellStyle name="_Currency_Financials &amp; Valuation v16 Indigo" xfId="595" xr:uid="{43AA01B5-E72C-43A4-AEE0-481A7AF764AA}"/>
    <cellStyle name="_Currency_Financials &amp; Valuation v16 Indigo 2" xfId="596" xr:uid="{78DB6D7E-BDC1-4B7B-ABDD-1BCA5CDB876C}"/>
    <cellStyle name="_Currency_Financials &amp; Valuation v3_CB" xfId="597" xr:uid="{C23EAE07-D586-4BDF-BA56-1741A8B3DC20}"/>
    <cellStyle name="_Currency_Financials &amp; Valuation v3_CB 2" xfId="598" xr:uid="{F97FA09B-D0FB-4661-8655-9041007714BA}"/>
    <cellStyle name="_Currency_Financials &amp; Valuation v5" xfId="599" xr:uid="{C4F2F8B4-0AD4-458A-A620-11E4D33AF300}"/>
    <cellStyle name="_Currency_Financials &amp; Valuation v5 2" xfId="600" xr:uid="{479A21C1-8D66-4C69-9692-A67D7659BB10}"/>
    <cellStyle name="_Currency_Financials 1998" xfId="601" xr:uid="{9E5E6CFD-5422-4AB7-9598-11C80A11A2B9}"/>
    <cellStyle name="_Currency_Financials 1998 2" xfId="602" xr:uid="{422B1F57-8D96-4744-8624-BA05A8450800}"/>
    <cellStyle name="_Currency_Financials 2" xfId="603" xr:uid="{E8FC5AB9-4230-4B6B-B2C8-51F98B51936D}"/>
    <cellStyle name="_Currency_Financials 3" xfId="604" xr:uid="{26A7A205-51E5-40B7-B6BA-C0D89E450251}"/>
    <cellStyle name="_Currency_Financials 4" xfId="605" xr:uid="{A15086FE-8B34-4F98-A81F-15F17BFAAB95}"/>
    <cellStyle name="_Currency_Financials and Valuation 3 - cases analysis" xfId="606" xr:uid="{96DC9DFD-C69A-48A1-BDA8-9D3B189BA550}"/>
    <cellStyle name="_Currency_Financials and Valuation 3 - cases analysis 2" xfId="607" xr:uid="{5BCF2993-ECF0-44A2-8F6B-0E00E43B78FE}"/>
    <cellStyle name="_Currency_Financials and valuation 5" xfId="608" xr:uid="{025455EC-62C3-43CE-9A95-37C7AA3CB5A7}"/>
    <cellStyle name="_Currency_Financials and valuation 5 2" xfId="609" xr:uid="{84604C2C-006F-441B-97D0-B560CB3C08BF}"/>
    <cellStyle name="_Currency_Financials_IBD_2" xfId="610" xr:uid="{9866B005-73AC-43C3-BFDA-054B2383861E}"/>
    <cellStyle name="_Currency_Financials_IBD_2 2" xfId="611" xr:uid="{8F35B292-6D7A-463B-A6B6-6AF1A8CBFFC1}"/>
    <cellStyle name="_Currency_Florida consensus estimates" xfId="612" xr:uid="{B6F9C4F2-7279-43D6-B405-D34ECDEF6B32}"/>
    <cellStyle name="_Currency_Florida consensus estimates 2" xfId="613" xr:uid="{FE696CD6-99F4-4892-AED9-2CE4257B53F4}"/>
    <cellStyle name="_Currency_FT-13Sept2001" xfId="614" xr:uid="{F4A1ECBC-8686-464C-8E08-D1A15E8BE923}"/>
    <cellStyle name="_Currency_FT-13Sept2001 2" xfId="615" xr:uid="{B628AEFF-78A0-4E72-AF20-2DB65304A7E4}"/>
    <cellStyle name="_Currency_Fuel Prices" xfId="616" xr:uid="{8822282B-4C71-4333-B31D-A09193CC982F}"/>
    <cellStyle name="_Currency_Fuel Prices 2" xfId="617" xr:uid="{81F2BE2C-E365-4721-BD07-ACC288D7082F}"/>
    <cellStyle name="_Currency_Graphs" xfId="618" xr:uid="{1CDD837B-B384-459B-AE7C-8DBC20A7C925}"/>
    <cellStyle name="_Currency_Gucci_model_13062001_v21" xfId="619" xr:uid="{94D0E04F-5E54-41CB-A0E6-FF33CB612F26}"/>
    <cellStyle name="_Currency_Gucci_model_13062001_v21 2" xfId="620" xr:uid="{D984CCD3-0D59-493B-AC29-B786F10621B4}"/>
    <cellStyle name="_Currency_Implied valuation of KW-March update" xfId="621" xr:uid="{EA19D44B-5EE5-4288-84B4-EA3FB14DB200}"/>
    <cellStyle name="_Currency_Implied valuation of KW-March update 2" xfId="622" xr:uid="{A31EF5B8-1A41-4281-8C93-52B4EB49EC2C}"/>
    <cellStyle name="_Currency_Indikatives Bewertungsniveau" xfId="623" xr:uid="{7B85A704-8882-413E-9EAB-BAF78423B582}"/>
    <cellStyle name="_Currency_Jazztel model 15-exhibits" xfId="624" xr:uid="{CF0194ED-4752-47B1-B611-EFB9E4BF873B}"/>
    <cellStyle name="_Currency_Jazztel model 15-exhibits 2" xfId="625" xr:uid="{984FF120-68E9-4246-8D07-6341CFD89CDB}"/>
    <cellStyle name="_Currency_Jazztel model 15-exhibits bis" xfId="626" xr:uid="{C845088C-250A-45E6-B1DD-E3830E2DD9EC}"/>
    <cellStyle name="_Currency_Jazztel model 15-exhibits bis 2" xfId="627" xr:uid="{9D9EF0EB-6D0F-434B-8CB3-51BA0BD682F9}"/>
    <cellStyle name="_Currency_Jazztel model 15-exhibits bis_FT-13Sept2001" xfId="628" xr:uid="{CE4F902F-20BA-4C93-B0C5-85BC5AFC924C}"/>
    <cellStyle name="_Currency_Jazztel model 15-exhibits bis_FT-13Sept2001 2" xfId="629" xr:uid="{2245BC71-A120-4574-9A9F-5D4E980E62C2}"/>
    <cellStyle name="_Currency_Jazztel model 15-exhibits bis_Orange-Mar01" xfId="630" xr:uid="{B0BEC7B7-57B2-40CD-9937-60D48A78C849}"/>
    <cellStyle name="_Currency_Jazztel model 15-exhibits bis_Orange-Mar01 2" xfId="631" xr:uid="{8D1FD237-A42B-4E70-94C0-5F84CEEBB927}"/>
    <cellStyle name="_Currency_Jazztel model 15-exhibits bis_Orange-Mar01 3" xfId="632" xr:uid="{D0E57815-12FB-4547-B241-FAEF6882B525}"/>
    <cellStyle name="_Currency_Jazztel model 15-exhibits bis_T_MOBIL2" xfId="633" xr:uid="{88BA7D07-3540-409D-B486-BF2C21A55525}"/>
    <cellStyle name="_Currency_Jazztel model 15-exhibits bis_T_MOBIL2 2" xfId="634" xr:uid="{FFE1A30E-94E1-4DDB-B172-D3FFE8DEE4BA}"/>
    <cellStyle name="_Currency_Jazztel model 15-exhibits bis_T_MOBIL2_FT-13Sept2001" xfId="635" xr:uid="{ED2BC744-4F2C-4375-ABCA-A3C8AECE73BA}"/>
    <cellStyle name="_Currency_Jazztel model 15-exhibits bis_T_MOBIL2_FT-13Sept2001 2" xfId="636" xr:uid="{8CFC1917-6589-42BD-A572-C4B198C7FA95}"/>
    <cellStyle name="_Currency_Jazztel model 15-exhibits bis_T_MOBIL2_FT-13Sept2001 3" xfId="637" xr:uid="{EBF65962-6F54-4EBB-9D2C-805FF254E5EA}"/>
    <cellStyle name="_Currency_Jazztel model 15-exhibits bis_T_MOBIL2_Orange-May01" xfId="638" xr:uid="{A7C6442A-B2CF-4A53-AD51-9D95260B1766}"/>
    <cellStyle name="_Currency_Jazztel model 15-exhibits bis_T_MOBIL2_Orange-May01 2" xfId="639" xr:uid="{CCD4778F-61C9-4977-ADC0-8437CF7CAE83}"/>
    <cellStyle name="_Currency_Jazztel model 15-exhibits bis_T_MOBIL2_Orange-May01 3" xfId="640" xr:uid="{BF6444F8-B0EC-4EB1-A4C7-74BB021EA5E9}"/>
    <cellStyle name="_Currency_Jazztel model 15-exhibits bis_TDC-EQUITY MODEL-Nov2001" xfId="641" xr:uid="{0470BD43-683C-452B-BDBA-94B136E6FBCF}"/>
    <cellStyle name="_Currency_Jazztel model 15-exhibits bis_TDC-EQUITY MODEL-Nov2001 2" xfId="642" xr:uid="{20E9DC23-C4C8-4DDC-B442-4D47645E011F}"/>
    <cellStyle name="_Currency_Jazztel model 15-exhibits bis_TDC-EQUITY MODEL-Nov2001 3" xfId="643" xr:uid="{54389FEC-C5CD-4373-9C9F-206A79454515}"/>
    <cellStyle name="_Currency_Jazztel model 15-exhibits bis_TDC-GS-30Nov2001" xfId="644" xr:uid="{E7D04899-76AF-40F9-B29F-19F2FF211746}"/>
    <cellStyle name="_Currency_Jazztel model 15-exhibits bis_TDC-GS-30Nov2001 2" xfId="645" xr:uid="{99394063-0E1F-42C3-8D77-B7C5A30AA208}"/>
    <cellStyle name="_Currency_Jazztel model 15-exhibits bis_TDC-GS-30Nov2001 3" xfId="646" xr:uid="{A812B506-0F82-42D9-A6D6-9D43B5036018}"/>
    <cellStyle name="_Currency_Jazztel model 15-exhibits bis_TDC-Nov2001" xfId="647" xr:uid="{524740D9-FB42-4E2F-835E-89A79852B3F2}"/>
    <cellStyle name="_Currency_Jazztel model 15-exhibits bis_TDC-Nov2001 2" xfId="648" xr:uid="{3265359D-D0CC-45F1-845B-A943708C0D7D}"/>
    <cellStyle name="_Currency_Jazztel model 15-exhibits bis_TDC-Nov2001 3" xfId="649" xr:uid="{8552FDDD-1AA0-4F2B-BC31-23B8ABDC28A2}"/>
    <cellStyle name="_Currency_Jazztel model 15-exhibits bis_TEF_Movile_Jan01" xfId="650" xr:uid="{45C93926-A35E-4B7D-94D3-355BA45728FA}"/>
    <cellStyle name="_Currency_Jazztel model 15-exhibits bis_TEF_Movile_Jan01 2" xfId="651" xr:uid="{62B5E1F2-02C3-430D-AC60-DED2D3DB357B}"/>
    <cellStyle name="_Currency_Jazztel model 15-exhibits bis_TEF_Movile_Mar01_new1" xfId="652" xr:uid="{2C3A61C5-2CFA-4AB6-B158-1A489229FF7D}"/>
    <cellStyle name="_Currency_Jazztel model 15-exhibits bis_TEF_Movile_Mar01_new1 2" xfId="653" xr:uid="{AC9C3143-B962-49E4-8F30-93C5661E777F}"/>
    <cellStyle name="_Currency_Jazztel model 15-exhibits bis_TelenorInitiation-11Jan01" xfId="654" xr:uid="{9C6F0B15-7E2E-4DA3-AC75-4AD5D6F2678E}"/>
    <cellStyle name="_Currency_Jazztel model 15-exhibits bis_TelenorInitiation-11Jan01 2" xfId="655" xr:uid="{8D713284-6735-4CEE-A3D4-D03B64A54867}"/>
    <cellStyle name="_Currency_Jazztel model 15-exhibits bis_TelenorInitiation-11Jan01 3" xfId="656" xr:uid="{4478B316-B02D-4831-BA39-E393975AAB2F}"/>
    <cellStyle name="_Currency_Jazztel model 15-exhibits bis_TelenorWIPFeb01" xfId="657" xr:uid="{78A4D583-3979-49A3-9E06-BC41E488DE62}"/>
    <cellStyle name="_Currency_Jazztel model 15-exhibits bis_TelenorWIPFeb01 2" xfId="658" xr:uid="{40C63DFA-AB10-46F5-9E70-51F8E0AD7B9B}"/>
    <cellStyle name="_Currency_Jazztel model 15-exhibits bis_TelenorWIPFeb01 3" xfId="659" xr:uid="{032CB75B-7173-4590-AA41-D67E4ED755F8}"/>
    <cellStyle name="_Currency_Jazztel model 15-exhibits bis_Template Wacc" xfId="660" xr:uid="{1F712376-894F-467D-AC1E-4EE2B06D9C4D}"/>
    <cellStyle name="_Currency_Jazztel model 15-exhibits bis_Template Wacc 2" xfId="661" xr:uid="{4C948EC2-842D-4C4C-AF31-F4B424B4CF77}"/>
    <cellStyle name="_Currency_Jazztel model 15-exhibits_FT-13Sept2001" xfId="662" xr:uid="{5EFD5383-2169-409F-BDBD-3075279F8D2C}"/>
    <cellStyle name="_Currency_Jazztel model 15-exhibits_FT-13Sept2001 2" xfId="663" xr:uid="{2FFE69AD-3593-4DED-98DA-D67236075998}"/>
    <cellStyle name="_Currency_Jazztel model 15-exhibits_Jazztel model 16DP3-Exhibits" xfId="664" xr:uid="{7B48156F-FB95-45B0-8D45-96AE08231F98}"/>
    <cellStyle name="_Currency_Jazztel model 15-exhibits_Jazztel model 16DP3-Exhibits 2" xfId="665" xr:uid="{420837C7-67DB-4CE5-8466-C11F634061EC}"/>
    <cellStyle name="_Currency_Jazztel model 15-exhibits_Jazztel model 16DP3-Exhibits_FT-13Sept2001" xfId="666" xr:uid="{9C03161C-4F27-4664-9228-87D1AA0FE487}"/>
    <cellStyle name="_Currency_Jazztel model 15-exhibits_Jazztel model 16DP3-Exhibits_FT-13Sept2001 2" xfId="667" xr:uid="{BCEB5554-E328-4B72-92C8-BE4A5A477FF0}"/>
    <cellStyle name="_Currency_Jazztel model 15-exhibits_Jazztel model 16DP3-Exhibits_Orange-Mar01" xfId="668" xr:uid="{C2139F60-9363-47CC-81E3-68E33F4FD5D9}"/>
    <cellStyle name="_Currency_Jazztel model 15-exhibits_Jazztel model 16DP3-Exhibits_Orange-Mar01 2" xfId="669" xr:uid="{065532F7-1125-4DC8-B376-E40130E26ECA}"/>
    <cellStyle name="_Currency_Jazztel model 15-exhibits_Jazztel model 16DP3-Exhibits_Orange-Mar01 3" xfId="670" xr:uid="{B909B26D-F36E-4971-A86E-4BA4DF698F59}"/>
    <cellStyle name="_Currency_Jazztel model 15-exhibits_Jazztel model 16DP3-Exhibits_Orange-May01" xfId="671" xr:uid="{E6489D6D-3D15-4367-B8EC-1C4D077AC772}"/>
    <cellStyle name="_Currency_Jazztel model 15-exhibits_Jazztel model 16DP3-Exhibits_Orange-May01 2" xfId="672" xr:uid="{57BA5962-2588-4E43-A788-BFDED8C746B0}"/>
    <cellStyle name="_Currency_Jazztel model 15-exhibits_Jazztel model 16DP3-Exhibits_Orange-May01 3" xfId="673" xr:uid="{73F102EA-7528-4630-B89E-9CCFDDECE040}"/>
    <cellStyle name="_Currency_Jazztel model 15-exhibits_Jazztel model 16DP3-Exhibits_T_MOBIL2" xfId="674" xr:uid="{FD3F5283-137D-4435-9D44-195B6044AFE5}"/>
    <cellStyle name="_Currency_Jazztel model 15-exhibits_Jazztel model 16DP3-Exhibits_T_MOBIL2 2" xfId="675" xr:uid="{C5A8B527-256B-47A7-9EA1-0BF95854ACE3}"/>
    <cellStyle name="_Currency_Jazztel model 15-exhibits_Jazztel model 16DP3-Exhibits_T_MOBIL2_FT-13Sept2001" xfId="676" xr:uid="{2E54E7DF-4FD8-4BFC-AB35-517A00EB3BA8}"/>
    <cellStyle name="_Currency_Jazztel model 15-exhibits_Jazztel model 16DP3-Exhibits_T_MOBIL2_FT-13Sept2001 2" xfId="677" xr:uid="{468E8196-C735-4D57-9235-B910449ABC22}"/>
    <cellStyle name="_Currency_Jazztel model 15-exhibits_Jazztel model 16DP3-Exhibits_T_MOBIL2_FT-13Sept2001 3" xfId="678" xr:uid="{B9379561-F1B0-4A45-9331-EE303CFB4F09}"/>
    <cellStyle name="_Currency_Jazztel model 15-exhibits_Jazztel model 16DP3-Exhibits_T_MOBIL2_Orange-May01" xfId="679" xr:uid="{EC1F09E9-5B28-4C42-9288-DCD300C3FFDA}"/>
    <cellStyle name="_Currency_Jazztel model 15-exhibits_Jazztel model 16DP3-Exhibits_T_MOBIL2_Orange-May01 2" xfId="680" xr:uid="{468D9F79-6DD3-40E2-9836-4A3295A1BAD7}"/>
    <cellStyle name="_Currency_Jazztel model 15-exhibits_Jazztel model 16DP3-Exhibits_T_MOBIL2_Orange-May01 3" xfId="681" xr:uid="{53F4554E-62DE-4F2F-84C1-07C08456AA7A}"/>
    <cellStyle name="_Currency_Jazztel model 15-exhibits_Jazztel model 16DP3-Exhibits_TDC-EQUITY MODEL-Nov2001" xfId="682" xr:uid="{2A6E1282-6FBB-4DCC-BA6C-E9035D1F25E8}"/>
    <cellStyle name="_Currency_Jazztel model 15-exhibits_Jazztel model 16DP3-Exhibits_TDC-EQUITY MODEL-Nov2001 2" xfId="683" xr:uid="{63E0F705-E635-4CDD-AF7D-06C5B787F349}"/>
    <cellStyle name="_Currency_Jazztel model 15-exhibits_Jazztel model 16DP3-Exhibits_TDC-EQUITY MODEL-Nov2001 3" xfId="684" xr:uid="{4CD43B7D-3A56-4588-875D-00AF49AA6BC7}"/>
    <cellStyle name="_Currency_Jazztel model 15-exhibits_Jazztel model 16DP3-Exhibits_TDC-GS-30Nov2001" xfId="685" xr:uid="{F5889309-0B51-4695-8B59-CE0CC9FAD37A}"/>
    <cellStyle name="_Currency_Jazztel model 15-exhibits_Jazztel model 16DP3-Exhibits_TDC-GS-30Nov2001 2" xfId="686" xr:uid="{CA03EE73-29F9-4662-BA5D-FC3753B2840B}"/>
    <cellStyle name="_Currency_Jazztel model 15-exhibits_Jazztel model 16DP3-Exhibits_TDC-GS-30Nov2001 3" xfId="687" xr:uid="{BBBBF3AF-0E92-4829-8201-C50E4B46037F}"/>
    <cellStyle name="_Currency_Jazztel model 15-exhibits_Jazztel model 16DP3-Exhibits_TDC-Nov2001" xfId="688" xr:uid="{FACB2C36-FD0D-4CC8-B2C0-324E8C598A61}"/>
    <cellStyle name="_Currency_Jazztel model 15-exhibits_Jazztel model 16DP3-Exhibits_TDC-Nov2001 2" xfId="689" xr:uid="{3D7FB8D9-A721-4C0B-AFBF-F918354B55F0}"/>
    <cellStyle name="_Currency_Jazztel model 15-exhibits_Jazztel model 16DP3-Exhibits_TDC-Nov2001 3" xfId="690" xr:uid="{CB1B1CAF-81DD-4E39-87EE-064ECB55DB89}"/>
    <cellStyle name="_Currency_Jazztel model 15-exhibits_Jazztel model 16DP3-Exhibits_TEF_Movile_Jan01" xfId="691" xr:uid="{7855CF5A-506B-445D-AE4F-00C77EB7077E}"/>
    <cellStyle name="_Currency_Jazztel model 15-exhibits_Jazztel model 16DP3-Exhibits_TEF_Movile_Jan01 2" xfId="692" xr:uid="{D26CFA19-09DD-4E04-8EDC-65E5E323FFBD}"/>
    <cellStyle name="_Currency_Jazztel model 15-exhibits_Jazztel model 16DP3-Exhibits_TEF_Movile_Mar01_new1" xfId="693" xr:uid="{D0C0FDBD-0E3A-4509-A911-D728E396AC1B}"/>
    <cellStyle name="_Currency_Jazztel model 15-exhibits_Jazztel model 16DP3-Exhibits_TEF_Movile_Mar01_new1 2" xfId="694" xr:uid="{E2BCBD1A-E5CA-4E2D-8230-EEFC3ECD4A6C}"/>
    <cellStyle name="_Currency_Jazztel model 15-exhibits_Jazztel model 16DP3-Exhibits_TelenorInitiation-11Jan01" xfId="695" xr:uid="{2948A7DC-3682-45BB-8F55-8F1153DBF1C7}"/>
    <cellStyle name="_Currency_Jazztel model 15-exhibits_Jazztel model 16DP3-Exhibits_TelenorInitiation-11Jan01 2" xfId="696" xr:uid="{B255E7D5-ADA0-42C7-889A-81C349D22F48}"/>
    <cellStyle name="_Currency_Jazztel model 15-exhibits_Jazztel model 16DP3-Exhibits_TelenorInitiation-11Jan01 3" xfId="697" xr:uid="{881790A3-4C63-4AA3-9A9A-0DE2B9EA9A93}"/>
    <cellStyle name="_Currency_Jazztel model 15-exhibits_Jazztel model 16DP3-Exhibits_TelenorWIPFeb01" xfId="698" xr:uid="{272C6497-B3E5-41CF-A695-5C62376F4FF0}"/>
    <cellStyle name="_Currency_Jazztel model 15-exhibits_Jazztel model 16DP3-Exhibits_TelenorWIPFeb01 2" xfId="699" xr:uid="{0C80CD78-5199-4F7B-9398-650F03D28919}"/>
    <cellStyle name="_Currency_Jazztel model 15-exhibits_Jazztel model 16DP3-Exhibits_TelenorWIPFeb01 3" xfId="700" xr:uid="{A03E0312-CDAE-4DC3-95D8-4171955B4364}"/>
    <cellStyle name="_Currency_Jazztel model 15-exhibits_Jazztel model 16DP3-Exhibits_Template Wacc" xfId="701" xr:uid="{F74BABAA-B787-4181-AE3F-F343E3F8FCFF}"/>
    <cellStyle name="_Currency_Jazztel model 15-exhibits_Jazztel model 16DP3-Exhibits_Template Wacc 2" xfId="702" xr:uid="{79106FF9-4131-4CC2-885A-466DF8E3EECE}"/>
    <cellStyle name="_Currency_Jazztel model 15-exhibits_Jazztel model 18DP-exhibits" xfId="703" xr:uid="{CCBD9C2D-E0A9-4210-93A3-16AE8F3C23AD}"/>
    <cellStyle name="_Currency_Jazztel model 15-exhibits_Jazztel model 18DP-exhibits 2" xfId="704" xr:uid="{130A33F1-5E1C-421B-B4BD-02A70FA5D31F}"/>
    <cellStyle name="_Currency_Jazztel model 15-exhibits_Orange-May01" xfId="705" xr:uid="{9D75AEE1-2A05-4EA6-8C9C-36F54C7120A2}"/>
    <cellStyle name="_Currency_Jazztel model 15-exhibits_Orange-May01 2" xfId="706" xr:uid="{D9485A73-F1C1-4A33-9658-E94BC6463CAB}"/>
    <cellStyle name="_Currency_Jazztel model 15-exhibits_TDC-2Aug2001" xfId="707" xr:uid="{F7BC4B80-ECC2-4F3B-A403-F36E9D748F9D}"/>
    <cellStyle name="_Currency_Jazztel model 15-exhibits_TDC-2Aug2001 2" xfId="708" xr:uid="{3D835ABF-1CD3-4AF2-99C5-72210DA0A85C}"/>
    <cellStyle name="_Currency_Jazztel model 15-exhibits-Friso2" xfId="709" xr:uid="{6A736BE0-FE9D-4999-9D6E-2CDE34495DBB}"/>
    <cellStyle name="_Currency_Jazztel model 15-exhibits-Friso2 2" xfId="710" xr:uid="{B72D2F0F-5FBB-4222-AD23-5619589E198A}"/>
    <cellStyle name="_Currency_Jazztel model 15-exhibits-Friso2_FT-13Sept2001" xfId="711" xr:uid="{1F22CE24-8298-4609-8674-5069E71459AF}"/>
    <cellStyle name="_Currency_Jazztel model 15-exhibits-Friso2_FT-13Sept2001 2" xfId="712" xr:uid="{6BD97357-24E8-4622-B499-396272426071}"/>
    <cellStyle name="_Currency_Jazztel model 15-exhibits-Friso2_Jazztel model 16DP3-Exhibits" xfId="713" xr:uid="{C11E0C7D-BDC1-476A-B1A7-C0A31270422F}"/>
    <cellStyle name="_Currency_Jazztel model 15-exhibits-Friso2_Jazztel model 16DP3-Exhibits 2" xfId="714" xr:uid="{53A18A99-6C65-4124-8BE5-1F828456F8D8}"/>
    <cellStyle name="_Currency_Jazztel model 15-exhibits-Friso2_Jazztel model 16DP3-Exhibits_FT-13Sept2001" xfId="715" xr:uid="{A72A4282-5F57-434F-961E-7124076D64F1}"/>
    <cellStyle name="_Currency_Jazztel model 15-exhibits-Friso2_Jazztel model 16DP3-Exhibits_FT-13Sept2001 2" xfId="716" xr:uid="{27E46AD6-1786-4EC2-A135-B55FAAEF5A67}"/>
    <cellStyle name="_Currency_Jazztel model 15-exhibits-Friso2_Jazztel model 16DP3-Exhibits_Orange-Mar01" xfId="717" xr:uid="{5DB4ACE1-C193-4089-9BCD-AE96B3DCE951}"/>
    <cellStyle name="_Currency_Jazztel model 15-exhibits-Friso2_Jazztel model 16DP3-Exhibits_Orange-Mar01 2" xfId="718" xr:uid="{E893135D-FC8F-4D3A-B8FF-13A3B5E00FFA}"/>
    <cellStyle name="_Currency_Jazztel model 15-exhibits-Friso2_Jazztel model 16DP3-Exhibits_Orange-Mar01 3" xfId="719" xr:uid="{9EE48E73-F24F-4741-8D6E-69F8E5E5F5C0}"/>
    <cellStyle name="_Currency_Jazztel model 15-exhibits-Friso2_Jazztel model 16DP3-Exhibits_Orange-May01" xfId="720" xr:uid="{DBD61545-071C-4846-938D-65B283E587C9}"/>
    <cellStyle name="_Currency_Jazztel model 15-exhibits-Friso2_Jazztel model 16DP3-Exhibits_Orange-May01 2" xfId="721" xr:uid="{C7817934-AB27-4AC7-A2E3-EFF2940A025E}"/>
    <cellStyle name="_Currency_Jazztel model 15-exhibits-Friso2_Jazztel model 16DP3-Exhibits_Orange-May01 3" xfId="722" xr:uid="{1B9BEC54-8BF5-4F59-B225-C7DB7B76E3BE}"/>
    <cellStyle name="_Currency_Jazztel model 15-exhibits-Friso2_Jazztel model 16DP3-Exhibits_T_MOBIL2" xfId="723" xr:uid="{B71A07BD-9F87-4757-8BFB-4666317402F9}"/>
    <cellStyle name="_Currency_Jazztel model 15-exhibits-Friso2_Jazztel model 16DP3-Exhibits_T_MOBIL2 2" xfId="724" xr:uid="{2DBB421A-681D-40BC-83C3-D56E28CCF137}"/>
    <cellStyle name="_Currency_Jazztel model 15-exhibits-Friso2_Jazztel model 16DP3-Exhibits_T_MOBIL2_FT-13Sept2001" xfId="725" xr:uid="{F7CED9D8-51E6-442B-9CAC-CE0D71033971}"/>
    <cellStyle name="_Currency_Jazztel model 15-exhibits-Friso2_Jazztel model 16DP3-Exhibits_T_MOBIL2_FT-13Sept2001 2" xfId="726" xr:uid="{6B5C25ED-3045-4C61-87FD-34E32F71D95A}"/>
    <cellStyle name="_Currency_Jazztel model 15-exhibits-Friso2_Jazztel model 16DP3-Exhibits_T_MOBIL2_FT-13Sept2001 3" xfId="727" xr:uid="{4830769C-C0BF-4832-BAAD-F9E9A508590B}"/>
    <cellStyle name="_Currency_Jazztel model 15-exhibits-Friso2_Jazztel model 16DP3-Exhibits_TDC-EQUITY MODEL-Nov2001" xfId="728" xr:uid="{50B7B880-3486-4035-863C-BFF8704B2C2B}"/>
    <cellStyle name="_Currency_Jazztel model 15-exhibits-Friso2_Jazztel model 16DP3-Exhibits_TDC-EQUITY MODEL-Nov2001 2" xfId="729" xr:uid="{2DF257C9-7E45-4103-A92C-3B8CBACA7CF8}"/>
    <cellStyle name="_Currency_Jazztel model 15-exhibits-Friso2_Jazztel model 16DP3-Exhibits_TDC-EQUITY MODEL-Nov2001 3" xfId="730" xr:uid="{9E37EFD3-B024-4DED-9148-B00C878F95D3}"/>
    <cellStyle name="_Currency_Jazztel model 15-exhibits-Friso2_Jazztel model 16DP3-Exhibits_TDC-GS-30Nov2001" xfId="731" xr:uid="{BFAB2378-4273-498B-9CC4-D4062D2644A5}"/>
    <cellStyle name="_Currency_Jazztel model 15-exhibits-Friso2_Jazztel model 16DP3-Exhibits_TDC-GS-30Nov2001 2" xfId="732" xr:uid="{3BDF5EE4-2271-45FA-B014-19019C112A95}"/>
    <cellStyle name="_Currency_Jazztel model 15-exhibits-Friso2_Jazztel model 16DP3-Exhibits_TDC-GS-30Nov2001 3" xfId="733" xr:uid="{55AF6D27-7641-4450-B434-7E5AFA2C2ACB}"/>
    <cellStyle name="_Currency_Jazztel model 15-exhibits-Friso2_Jazztel model 16DP3-Exhibits_TDC-Nov2001" xfId="734" xr:uid="{E35D8DA1-37B3-4728-8279-AEDAC1220540}"/>
    <cellStyle name="_Currency_Jazztel model 15-exhibits-Friso2_Jazztel model 16DP3-Exhibits_TDC-Nov2001 2" xfId="735" xr:uid="{FE566FE2-9003-4EB1-9CF5-C86E2B787538}"/>
    <cellStyle name="_Currency_Jazztel model 15-exhibits-Friso2_Jazztel model 16DP3-Exhibits_TDC-Nov2001 3" xfId="736" xr:uid="{9948AFBF-1284-4608-BCC2-5C04E99B95E1}"/>
    <cellStyle name="_Currency_Jazztel model 15-exhibits-Friso2_Jazztel model 16DP3-Exhibits_TEF_Movile_Jan01" xfId="737" xr:uid="{F8426EEC-EFCF-436B-AD3D-58B577728987}"/>
    <cellStyle name="_Currency_Jazztel model 15-exhibits-Friso2_Jazztel model 16DP3-Exhibits_TEF_Movile_Jan01 2" xfId="738" xr:uid="{CE82B4C9-DF86-4E0D-B9E7-B38264A2E366}"/>
    <cellStyle name="_Currency_Jazztel model 15-exhibits-Friso2_Jazztel model 16DP3-Exhibits_TEF_Movile_Mar01_new1" xfId="739" xr:uid="{797FA9D8-6CFB-4F8E-9502-08604710A099}"/>
    <cellStyle name="_Currency_Jazztel model 15-exhibits-Friso2_Jazztel model 16DP3-Exhibits_TEF_Movile_Mar01_new1 2" xfId="740" xr:uid="{54052366-62D6-4F22-9DDC-C784A12879A5}"/>
    <cellStyle name="_Currency_Jazztel model 15-exhibits-Friso2_Jazztel model 16DP3-Exhibits_TelenorInitiation-11Jan01" xfId="741" xr:uid="{4FD19DE6-5370-4CD7-9B93-4FD1A0321559}"/>
    <cellStyle name="_Currency_Jazztel model 15-exhibits-Friso2_Jazztel model 16DP3-Exhibits_TelenorInitiation-11Jan01 2" xfId="742" xr:uid="{E75B5915-A0B6-4B27-9ED4-94EF7C42FB4F}"/>
    <cellStyle name="_Currency_Jazztel model 15-exhibits-Friso2_Jazztel model 16DP3-Exhibits_TelenorInitiation-11Jan01 3" xfId="743" xr:uid="{23002A69-22D5-4284-9FCB-D739259EB6E2}"/>
    <cellStyle name="_Currency_Jazztel model 15-exhibits-Friso2_Jazztel model 16DP3-Exhibits_TelenorWIPFeb01" xfId="744" xr:uid="{55FC1E0D-EB7D-43D6-9D23-E7038524B816}"/>
    <cellStyle name="_Currency_Jazztel model 15-exhibits-Friso2_Jazztel model 16DP3-Exhibits_TelenorWIPFeb01 2" xfId="745" xr:uid="{B2315074-5DCC-4CAD-A113-FCAA46E154B7}"/>
    <cellStyle name="_Currency_Jazztel model 15-exhibits-Friso2_Jazztel model 16DP3-Exhibits_TelenorWIPFeb01 3" xfId="746" xr:uid="{0F9413AA-786C-4E01-9CC5-953FE67B2AA4}"/>
    <cellStyle name="_Currency_Jazztel model 15-exhibits-Friso2_Jazztel model 16DP3-Exhibits_Template Wacc" xfId="747" xr:uid="{0F5D0426-F8D6-4E34-8D6F-0682D1F229B9}"/>
    <cellStyle name="_Currency_Jazztel model 15-exhibits-Friso2_Jazztel model 16DP3-Exhibits_Template Wacc 2" xfId="748" xr:uid="{FC055ACE-623B-4BF5-AD39-5F84AB814046}"/>
    <cellStyle name="_Currency_Jazztel model 15-exhibits-Friso2_Jazztel model 18DP-exhibits" xfId="749" xr:uid="{03DD31A2-2FA4-4CD8-A52A-61E50DCE328E}"/>
    <cellStyle name="_Currency_Jazztel model 15-exhibits-Friso2_Jazztel model 18DP-exhibits 2" xfId="750" xr:uid="{24A1DFB7-FDF7-48A0-BBE3-520BAA6E2A3B}"/>
    <cellStyle name="_Currency_Jazztel model 15-exhibits-Friso2_Orange-May01" xfId="751" xr:uid="{0EAD01EB-BA54-4795-8476-DB40A4407078}"/>
    <cellStyle name="_Currency_Jazztel model 15-exhibits-Friso2_Orange-May01 2" xfId="752" xr:uid="{1B406716-C31F-4A9F-9F9A-9FCB32078546}"/>
    <cellStyle name="_Currency_Jazztel model 15-exhibits-Friso2_TDC-2Aug2001" xfId="753" xr:uid="{A39B33A6-D2E5-4A2B-80FC-8681187818AF}"/>
    <cellStyle name="_Currency_Jazztel model 15-exhibits-Friso2_TDC-2Aug2001 2" xfId="754" xr:uid="{9B4FF4B5-D340-4916-B3ED-36D0D25901DE}"/>
    <cellStyle name="_Currency_JV accounting" xfId="755" xr:uid="{A2C8FABB-7662-4CD5-85DF-67D97FC4E712}"/>
    <cellStyle name="_Currency_JV accounting 2" xfId="756" xr:uid="{2FD9F003-8BD5-4F90-844D-8EB9693D5310}"/>
    <cellStyle name="_Currency_JV accounting_03 LTM Financials" xfId="757" xr:uid="{8C075200-30A3-4208-A5AD-7883B61CBF10}"/>
    <cellStyle name="_Currency_JV accounting_03 LTM Financials 2" xfId="758" xr:uid="{D70B3F03-348D-4128-91A1-CF84A8D90390}"/>
    <cellStyle name="_Currency_LAZARD, COMPARAISON" xfId="759" xr:uid="{B888B913-F227-478B-9B52-C4FD5235A903}"/>
    <cellStyle name="_Currency_LAZARD, COMPARAISON 2" xfId="760" xr:uid="{70ADA97E-9EAF-4523-9019-633A24A8C279}"/>
    <cellStyle name="_Currency_LBO (Post IM)" xfId="761" xr:uid="{0D19D608-B70A-4FB6-B00B-8F73AAFE5FD3}"/>
    <cellStyle name="_Currency_LBO (Post IM) 2" xfId="762" xr:uid="{E0DEA186-5D2E-45DE-A19A-669B5B20951D}"/>
    <cellStyle name="_Currency_LBO Model (from debt guys)" xfId="763" xr:uid="{0E9A476F-6A52-409C-BEA8-22B2BFA5EA6F}"/>
    <cellStyle name="_Currency_lbo_short_form" xfId="764" xr:uid="{2FD0D6FD-EC15-4E9A-A999-132ED0512A67}"/>
    <cellStyle name="_Currency_lbo_short_form 2" xfId="765" xr:uid="{302AD926-625D-4308-AD00-FAB5BB4843B0}"/>
    <cellStyle name="_Currency_looking through intangibles" xfId="766" xr:uid="{FE6C8DA9-2F5F-4ACF-A8FC-2CD2AE789ABA}"/>
    <cellStyle name="_Currency_looking through intangibles 2" xfId="767" xr:uid="{486E2DC0-E9E3-495E-83B7-360F15DF6C2C}"/>
    <cellStyle name="_Currency_LPD_Analysis" xfId="768" xr:uid="{C736ED40-C88B-41F7-9217-160D25CB34B9}"/>
    <cellStyle name="_Currency_LPD_Analysis 2" xfId="769" xr:uid="{768DF95F-8368-42AB-97C6-19447184B481}"/>
    <cellStyle name="_Currency_Lux Summary1" xfId="770" xr:uid="{FDC785AD-5B38-425E-8E77-6A6A376ABBC2}"/>
    <cellStyle name="_Currency_Lux Summary1 2" xfId="771" xr:uid="{3F2F8131-1E0F-4D05-B7D0-C5A93EAACC1F}"/>
    <cellStyle name="_Currency_Lux Summary2" xfId="772" xr:uid="{2FAEC606-18C6-4C35-BDD1-6CBB75A439CE}"/>
    <cellStyle name="_Currency_Lux Summary2 2" xfId="773" xr:uid="{576EF469-88D4-4F21-9533-2A05E9E8039F}"/>
    <cellStyle name="_Currency_lux_data" xfId="774" xr:uid="{72E06BA7-960A-47F4-BC3B-F96BA9B7494B}"/>
    <cellStyle name="_Currency_lux_data 2" xfId="775" xr:uid="{94A23EB2-6A81-4617-AB29-8BC9971BCB54}"/>
    <cellStyle name="_Currency_LuxFinancials" xfId="776" xr:uid="{8036C741-5D7F-4F62-8D1E-855F6CA02EFE}"/>
    <cellStyle name="_Currency_LuxFinancials 2" xfId="777" xr:uid="{C989E086-CCBC-45B3-80D0-4EA307C21FB0}"/>
    <cellStyle name="_Currency_March 24- BIG .." xfId="778" xr:uid="{7E0BE2BF-70CC-433F-8C14-9DBC5175786B}"/>
    <cellStyle name="_Currency_March 24- BIG .. 2" xfId="779" xr:uid="{AEBDE2B9-71C3-4C95-A7E1-091E75BB89C4}"/>
    <cellStyle name="_Currency_Marconi Valuation 29May" xfId="780" xr:uid="{509EB3A2-9395-4FEB-A823-7129A38CEEF1}"/>
    <cellStyle name="_Currency_Marconi Valuation 29May 2" xfId="781" xr:uid="{2C0F082E-4C2D-4DBC-9C96-CC4705229E43}"/>
    <cellStyle name="_Currency_Market update 18-8 n.21" xfId="782" xr:uid="{D81B6DE0-8BC0-4266-A70C-1459E7B005D4}"/>
    <cellStyle name="_Currency_Market update 18-8 n.21 2" xfId="783" xr:uid="{D3266D33-1793-473F-9F78-0ED7C629F96F}"/>
    <cellStyle name="_Currency_Med Tech CSC checked 1.0" xfId="784" xr:uid="{9554FF3D-946F-4DE7-BB61-730ADCF60908}"/>
    <cellStyle name="_Currency_Med Tech CSC checked 1.0 2" xfId="785" xr:uid="{C9A2822A-95B9-4ABE-B1F1-85266FDFF4EF}"/>
    <cellStyle name="_Currency_Merger Plans" xfId="786" xr:uid="{C34CC9C3-5AEE-4196-A63A-6725CD6B2630}"/>
    <cellStyle name="_Currency_Merger Plans 2" xfId="787" xr:uid="{8DA24B39-2BEC-4565-8955-F2E242D52068}"/>
    <cellStyle name="_Currency_merger_plans_modified_9_3_1999" xfId="788" xr:uid="{DA1EFD42-5EBF-4091-84E7-FE0D140344C2}"/>
    <cellStyle name="_Currency_merger_plans_modified_9_3_1999 2" xfId="789" xr:uid="{E1AF69F7-E412-44EE-8003-E361A2901636}"/>
    <cellStyle name="_Currency_Mobile internet model_17022000_master GA" xfId="790" xr:uid="{A799FD74-C6D8-4581-9A10-1D1BCD0F99C4}"/>
    <cellStyle name="_Currency_Mobile internet model_17022000_master GA 2" xfId="791" xr:uid="{3458FF1A-ACCA-4DE0-AF4B-D605211F9979}"/>
    <cellStyle name="_Currency_Model IAS 23Mar" xfId="792" xr:uid="{A7EFCD8C-0CFB-4D8C-9B84-D3D7666DA30F}"/>
    <cellStyle name="_Currency_Model Template 14-nov-01" xfId="793" xr:uid="{D84C00FE-8B1C-4F10-9D28-FCF4458491A3}"/>
    <cellStyle name="_Currency_Model Template 14-nov-01 2" xfId="794" xr:uid="{DE52990A-3344-4BB5-8FF8-9861424A83F8}"/>
    <cellStyle name="_Currency_Net Income Marconi Optical" xfId="795" xr:uid="{41CFC2C5-CED5-4C64-8CB5-081B923E8647}"/>
    <cellStyle name="_Currency_Net Income Marconi Optical 2" xfId="796" xr:uid="{8A4ADDCB-498B-435A-9A9C-A60D2DF33BC1}"/>
    <cellStyle name="_Currency_New Benchmarking 18 July 2001" xfId="797" xr:uid="{674CD5B8-82CF-44A2-A31D-BEFE19172872}"/>
    <cellStyle name="_Currency_New Benchmarking 18 July 2001 2" xfId="798" xr:uid="{84E511B8-84FD-4923-A432-242A9F849ABA}"/>
    <cellStyle name="_Currency_options analysis" xfId="799" xr:uid="{D5F547DF-47C0-45C2-869F-92731CE0CA56}"/>
    <cellStyle name="_Currency_options analysis 2" xfId="800" xr:uid="{2465225E-A858-46E7-A6C3-F3C839E8AC6E}"/>
    <cellStyle name="_Currency_Options_Converts" xfId="801" xr:uid="{A9F313EC-6622-442C-8FCB-6174FC942196}"/>
    <cellStyle name="_Currency_Options_Converts 2" xfId="802" xr:uid="{7D7E8DFF-C0B4-4454-A9A2-EB2ED6F4CE18}"/>
    <cellStyle name="_Currency_Orange-Mar01" xfId="803" xr:uid="{9FE9A562-CC6D-4A0A-A128-705AF8A574D2}"/>
    <cellStyle name="_Currency_Orange-Mar01 2" xfId="804" xr:uid="{1C552C8C-B1E4-433C-AAF1-6447B4AB00DE}"/>
    <cellStyle name="_Currency_Orange-May01" xfId="805" xr:uid="{AD1582DE-D504-4E72-BB63-5E198EB7EC17}"/>
    <cellStyle name="_Currency_Orange-May01 2" xfId="806" xr:uid="{6C0F49F4-526A-42B7-B9A6-0FE6D98E876F}"/>
    <cellStyle name="_Currency_Outputsheets_excel" xfId="807" xr:uid="{630C3597-65E4-4374-AFC7-2258635626D2}"/>
    <cellStyle name="_Currency_Outputsheets_excel 2" xfId="808" xr:uid="{1DEC09F0-41B4-4CB0-A6AE-DBD251BC5156}"/>
    <cellStyle name="_Currency_PIA Operating Model 20 May Ver 4" xfId="809" xr:uid="{802EA6D8-C4CA-4A01-AEDF-8EF848F6E586}"/>
    <cellStyle name="_Currency_PIA Operating Model 20 May Ver 4 2" xfId="810" xr:uid="{D85B32BB-561A-4CF3-853E-9E9A545BBFBE}"/>
    <cellStyle name="_Currency_plant load factors" xfId="811" xr:uid="{9C0E57FF-BAB2-4610-8155-9BF0936339FA}"/>
    <cellStyle name="_Currency_plant load factors 2" xfId="812" xr:uid="{69E55EC5-7D99-491F-B37E-7A1905F23D30}"/>
    <cellStyle name="_Currency_Projections Difference" xfId="813" xr:uid="{B26F09E9-DBE1-4AE7-ADA8-A765BF0EFDB5}"/>
    <cellStyle name="_Currency_Projections Difference 2" xfId="814" xr:uid="{56FDCC36-A039-4DB6-B192-C7E643330392}"/>
    <cellStyle name="_Currency_Public Mkt Valuation Summary" xfId="815" xr:uid="{4915C81D-A242-4EE7-BE3D-598F8ED6E942}"/>
    <cellStyle name="_Currency_Purchase Price Calculation" xfId="816" xr:uid="{F231C509-71C6-4563-9DB5-6A8CBC1BC63A}"/>
    <cellStyle name="_Currency_Purchase Price Calculation 2" xfId="817" xr:uid="{35999A2B-62AA-4C39-ABC8-E7F62FBC67B7}"/>
    <cellStyle name="_Currency_Relative Contribution Analysis 04" xfId="818" xr:uid="{2E3AC33D-4703-4974-8B54-2265839F36FC}"/>
    <cellStyle name="_Currency_Relative Contribution Analysis 04 2" xfId="819" xr:uid="{218EF0AD-128A-4C7E-9339-CBD10CB10A68}"/>
    <cellStyle name="_Currency_Relatve valuation" xfId="820" xr:uid="{F1782192-CCD2-43CA-A99D-947333833AA8}"/>
    <cellStyle name="_Currency_Relatve valuation 2" xfId="821" xr:uid="{047A37AB-5476-4681-8261-902D1BB6B014}"/>
    <cellStyle name="_Currency_Royal Kansas  DCF2" xfId="822" xr:uid="{650D84FA-2A2A-493C-BE75-83AE9DEF76E9}"/>
    <cellStyle name="_Currency_Royal Kansas  DCF2 2" xfId="823" xr:uid="{22C81241-9520-4053-A047-05B5197B93C1}"/>
    <cellStyle name="_Currency_Samsara Model_250501_v2" xfId="824" xr:uid="{D34CC1FD-E20D-4941-823C-4F5D85B69D2D}"/>
    <cellStyle name="_Currency_Samsara Model_250501_v2 2" xfId="825" xr:uid="{D07674A1-B416-4487-99C8-B5BC75D7237B}"/>
    <cellStyle name="_Currency_Schneider Elec Contribution Analysis" xfId="826" xr:uid="{A853E255-264F-4BEE-999F-96FAAF9AA46C}"/>
    <cellStyle name="_Currency_Schubert DCF 24 07 2001" xfId="827" xr:uid="{41D79C6E-87A1-4F3C-91AC-08B377DC1675}"/>
    <cellStyle name="_Currency_Schubert DCF 24 07 2001 2" xfId="828" xr:uid="{3D7971F0-C859-4EB7-922F-E88B91DF32AA}"/>
    <cellStyle name="_Currency_Schubert DCF 24 10 2001" xfId="829" xr:uid="{E16470AF-E080-44DD-B777-5659002760A4}"/>
    <cellStyle name="_Currency_Schubert DCF 24 10 2001 2" xfId="830" xr:uid="{BE2EC103-D4AC-4004-9C3A-817E03B43C24}"/>
    <cellStyle name="_Currency_Semperit AVP 14-Nov-2002" xfId="831" xr:uid="{7D25A2CD-2B46-4252-9BB6-524546CF0212}"/>
    <cellStyle name="_Currency_Semperit AVP 14-Nov-2002 2" xfId="832" xr:uid="{F0C581A7-EA9E-495A-9174-0F31BDA95627}"/>
    <cellStyle name="_Currency_Sensitivity analysis on synergies (amended)" xfId="833" xr:uid="{F2CB69B1-F2C4-4B24-88E4-8B6C690949F7}"/>
    <cellStyle name="_Currency_Sensitivity analysis on synergies (amended) 2" xfId="834" xr:uid="{7C682BCC-D3B8-4EB9-9EB6-241D3C9CDFA3}"/>
    <cellStyle name="_Currency_Sheet1" xfId="835" xr:uid="{40D3AD38-154F-438C-9582-3C416A8331E9}"/>
    <cellStyle name="_Currency_Sheet3" xfId="836" xr:uid="{AD2CA7BD-291F-4DB2-AFCE-F7E1B5231704}"/>
    <cellStyle name="_Currency_Sheet3 2" xfId="837" xr:uid="{0378CAEA-DA4A-492A-8963-25622889FE66}"/>
    <cellStyle name="_Currency_Sketch5 - Montana Impact" xfId="838" xr:uid="{20E46D1D-AC3A-47D2-87F7-C7485E686EA1}"/>
    <cellStyle name="_Currency_Sketch5 - Montana Impact 2" xfId="839" xr:uid="{AAACC826-D158-4DE5-AF84-0D6C3BA07E7A}"/>
    <cellStyle name="_Currency_Stock Options" xfId="840" xr:uid="{6C910904-70E3-4479-9185-0D0A7330B9E6}"/>
    <cellStyle name="_Currency_Stock Options 2" xfId="841" xr:uid="{B389680C-8401-4EBB-834D-7E63222EAFD0}"/>
    <cellStyle name="_Currency_Sum of part (draft)" xfId="842" xr:uid="{546A4D3C-93D3-441B-87B3-0E59FB472F43}"/>
    <cellStyle name="_Currency_Sum of part (draft) 2" xfId="843" xr:uid="{6739001D-D5F0-4F74-8AA7-AA2608FF8D0C}"/>
    <cellStyle name="_Currency_Summary Benchmarking 18 July 2001" xfId="844" xr:uid="{5490B541-F44E-4881-8529-CC0048244541}"/>
    <cellStyle name="_Currency_Summary Benchmarking 18 July 2001 2" xfId="845" xr:uid="{E21F9B93-D5C0-4675-AF03-E23FDBCFCB27}"/>
    <cellStyle name="_Currency_Summary Page for Gondola Meeting" xfId="846" xr:uid="{10D67BFE-1F38-4A48-9223-DE66D0965BF3}"/>
    <cellStyle name="_Currency_Summary Page for Gondola Meeting 2" xfId="847" xr:uid="{72BAAFFD-0B37-4807-B88A-DDD52385FCBC}"/>
    <cellStyle name="_Currency_SunglassFinancials" xfId="848" xr:uid="{57E36660-FE1A-4E41-9208-B9DC97F74020}"/>
    <cellStyle name="_Currency_SunglassFinancials 2" xfId="849" xr:uid="{892C1E1B-CE50-48AA-BA31-3A3273AFC57F}"/>
    <cellStyle name="_Currency_SunglassFinancials1" xfId="850" xr:uid="{967B6BD0-B6B4-4ECF-A52B-162BC2EBD95C}"/>
    <cellStyle name="_Currency_SunglassFinancials1 2" xfId="851" xr:uid="{0B57E900-B3C5-47F1-B788-1B230776ED34}"/>
    <cellStyle name="_Currency_SunglassFinancials2" xfId="852" xr:uid="{92014B65-30A3-4E4B-853A-992B4D48EB23}"/>
    <cellStyle name="_Currency_SunglassFinancials2 2" xfId="853" xr:uid="{7465C9B7-600D-4CE9-AD52-64C6ACF1A0D9}"/>
    <cellStyle name="_Currency_TDC-EQUITY MODEL-Nov2001" xfId="854" xr:uid="{D71DF8D8-F055-4D59-9F06-25911099AD66}"/>
    <cellStyle name="_Currency_TDC-EQUITY MODEL-Nov2001 2" xfId="855" xr:uid="{AF1F777A-3A54-49C7-BE7C-B9FD09465E2E}"/>
    <cellStyle name="_Currency_TDC-GS-30Nov2001" xfId="856" xr:uid="{AE675230-85F8-4E9E-8716-11E2B171ADCE}"/>
    <cellStyle name="_Currency_TDC-GS-30Nov2001 2" xfId="857" xr:uid="{AF810CE2-F72E-4795-835F-589FAE146B98}"/>
    <cellStyle name="_Currency_TDC-Nov2001" xfId="858" xr:uid="{A6A405E7-C65E-408D-BE5A-431A184F7071}"/>
    <cellStyle name="_Currency_TDC-Nov2001 2" xfId="859" xr:uid="{8C8672A1-4939-49B8-93FD-93AB7418CC0E}"/>
    <cellStyle name="_Currency_TEF_Movile_Jan01" xfId="860" xr:uid="{F1F705E7-2FC8-4709-8821-D8A0ABF3E1F2}"/>
    <cellStyle name="_Currency_TEF_Movile_Jan01 2" xfId="861" xr:uid="{E090B6A6-A79A-468A-A6FD-76DF58D00BB0}"/>
    <cellStyle name="_Currency_TEF_Movile_Mar01_new1" xfId="862" xr:uid="{CECE4312-6D96-4F3F-B4B5-6617F73959A9}"/>
    <cellStyle name="_Currency_TEF_Movile_Mar01_new1 2" xfId="863" xr:uid="{4BF4B5AC-2DDB-469E-B98C-09AF76E0830B}"/>
    <cellStyle name="_Currency_TelenorInitiation-11Jan01" xfId="864" xr:uid="{4FE8465A-BA73-47E8-A205-02F45AEE5224}"/>
    <cellStyle name="_Currency_TelenorInitiation-11Jan01 2" xfId="865" xr:uid="{CA5280CA-294D-41C3-8A93-DE57D3BA5409}"/>
    <cellStyle name="_Currency_TelenorWIPFeb01" xfId="866" xr:uid="{C26B6345-827A-4930-AA0B-68D46ACDEABE}"/>
    <cellStyle name="_Currency_TelenorWIPFeb01 2" xfId="867" xr:uid="{E13BD25D-305F-40AB-823F-5689E179EEFF}"/>
    <cellStyle name="_Currency_thomson debt1" xfId="868" xr:uid="{BD96F715-728A-4A59-A14A-0EDE99BB95DF}"/>
    <cellStyle name="_Currency_thomson debt1 2" xfId="869" xr:uid="{17369140-6468-46E9-8ACF-A0AE7E0F423D}"/>
    <cellStyle name="_Currency_val" xfId="870" xr:uid="{0CAC14AB-EB8A-4DFA-8F0D-5BF5E3C9DE8A}"/>
    <cellStyle name="_Currency_val 2" xfId="871" xr:uid="{EA2768FB-94C1-483A-8523-E52F8293292D}"/>
    <cellStyle name="_Currency_valuation" xfId="872" xr:uid="{88FEE90E-28B6-4847-8646-B8A367F624B1}"/>
    <cellStyle name="_Currency_valuation 2" xfId="873" xr:uid="{62B78188-8F44-4880-866F-F05571ACDA6E}"/>
    <cellStyle name="_Currency_Valuation 30-06-2000" xfId="874" xr:uid="{8CE2E02F-7DEE-4C20-9633-38B636A4C09D}"/>
    <cellStyle name="_Currency_Valuation 30-06-2000 2" xfId="875" xr:uid="{521177AA-EDF1-4930-9476-83976114F3C9}"/>
    <cellStyle name="_Currency_Valuation Model - 8 oct" xfId="876" xr:uid="{6D6C4DBD-78F5-41F7-9288-345B4B616DB8}"/>
    <cellStyle name="_Currency_Valuation Model - 8 oct 2" xfId="877" xr:uid="{945EAB35-FC34-4BF5-96A8-73C9D726167D}"/>
    <cellStyle name="_Currency_Valuation Old" xfId="878" xr:uid="{EEBC037B-9E78-4367-97D7-94EF7FE89F8D}"/>
    <cellStyle name="_Currency_Valuation Old 2" xfId="879" xr:uid="{E8F1982F-AAF8-4B99-BF72-C72CE3DF8885}"/>
    <cellStyle name="_Currency_Valuation Stefano" xfId="880" xr:uid="{03DC2481-C3F2-494F-9DF3-CE767BABC7FD}"/>
    <cellStyle name="_Currency_Valuation Stefano 2" xfId="881" xr:uid="{0CA7AF4D-92A4-4C9A-800B-44F95E135642}"/>
    <cellStyle name="_Currency_Wacc - Large Caps" xfId="882" xr:uid="{2992A429-17D8-4DB7-90F7-2B3AE9600ACE}"/>
    <cellStyle name="_Currency_WACC Analysis" xfId="883" xr:uid="{4D3E4614-80D0-4604-AEDE-872C49317A77}"/>
    <cellStyle name="_Currency_WACC Analysis 2" xfId="884" xr:uid="{DED65111-8D3D-4C6F-B4DC-9EDE5377DD29}"/>
    <cellStyle name="_Currency_WACC Analysis 29 05 2001" xfId="885" xr:uid="{2A80C822-2787-4E87-927D-49AFC467D1EC}"/>
    <cellStyle name="_Currency_WACC Analysis 29 05 2001 2" xfId="886" xr:uid="{BDA2F15C-D20A-49B9-8EB7-B727F459348F}"/>
    <cellStyle name="_Currency_WACC-Sorin" xfId="887" xr:uid="{B82188A8-8272-4752-BF96-759BDD69F555}"/>
    <cellStyle name="_Currency_Wienerberger AVP 2003-08-15" xfId="888" xr:uid="{ED50990C-FD42-4B3E-B56F-B112AFD5D511}"/>
    <cellStyle name="_Currency_Wienerberger AVP 2003-08-15 2" xfId="889" xr:uid="{67962C4F-1FF0-49BF-A232-B8FF150392F7}"/>
    <cellStyle name="_Currency_Wienerberger Estimates" xfId="890" xr:uid="{C6069412-8945-4A46-B3D3-D7DA54DE6B3E}"/>
    <cellStyle name="_Currency_Wienerberger Estimates 2" xfId="891" xr:uid="{14F8F494-1A5C-4062-B62A-91794956D0EE}"/>
    <cellStyle name="_Currency_working cap" xfId="892" xr:uid="{0C905700-1357-4FB0-8F5B-2C9C3703A665}"/>
    <cellStyle name="_Currency_working cap 2" xfId="893" xr:uid="{18E58357-DFF7-4025-875E-123DA512C8DB}"/>
    <cellStyle name="_Currency_Xfera UMTS Business Plan Summary 2001 02 08" xfId="894" xr:uid="{3422393E-2A88-4504-AC96-3706477174D7}"/>
    <cellStyle name="_Currency_Xfera UMTS Business Plan Summary 2001 02 08 2" xfId="895" xr:uid="{AA5CAB4C-4DF1-4EEC-9634-2C208896B72F}"/>
    <cellStyle name="_CurrencySpace" xfId="896" xr:uid="{F9706BA5-8E19-4572-987A-F0BCD6CDF261}"/>
    <cellStyle name="_CurrencySpace 2" xfId="897" xr:uid="{2E647958-4BA7-4323-A866-41115286D01E}"/>
    <cellStyle name="_CurrencySpace_01 Offer Sensitivity Analysis" xfId="898" xr:uid="{D8C5AF47-B9D3-4976-A1DE-45A23D665892}"/>
    <cellStyle name="_CurrencySpace_03 DCF NSS 10Yr Draft 6 Nov 03 A1" xfId="899" xr:uid="{C2D69C1E-B9FC-41AD-899B-32EB09D8D771}"/>
    <cellStyle name="_CurrencySpace_03 DCF NSS 10Yr Draft 6 Nov 03 A1 2" xfId="900" xr:uid="{0FDCD2A3-3932-4A8D-A4FE-C8694F37C282}"/>
    <cellStyle name="_CurrencySpace_06 Tyres CSC" xfId="901" xr:uid="{CF6B9C83-3E81-45C0-A375-436F15FD0619}"/>
    <cellStyle name="_CurrencySpace_06 Tyres CSC 2" xfId="902" xr:uid="{6CCFE788-063B-4AA7-9C43-94669A60B9FC}"/>
    <cellStyle name="_CurrencySpace_2001 07 19" xfId="903" xr:uid="{9D846733-7FD4-41B5-91B1-57DA0BB034D9}"/>
    <cellStyle name="_CurrencySpace_2001 07 19 2" xfId="904" xr:uid="{44E29FC7-92FF-4967-AB2E-FBCA9311A9E7}"/>
    <cellStyle name="_CurrencySpace_2001 09 24" xfId="905" xr:uid="{A62C9610-A3B4-491B-91BD-CFE12A547F08}"/>
    <cellStyle name="_CurrencySpace_2001 09 24 2" xfId="906" xr:uid="{F7AD7EAC-406B-4E4E-8D25-5397A78AEE8E}"/>
    <cellStyle name="_CurrencySpace_Accretion_Dilution_June21" xfId="907" xr:uid="{6B454A2E-6208-4077-B5E3-9CE6F8FA2484}"/>
    <cellStyle name="_CurrencySpace_Accretion_Dilution_June21 2" xfId="908" xr:uid="{0B760F10-C9B2-4807-A701-3047D9DC7E70}"/>
    <cellStyle name="_CurrencySpace_AVP" xfId="909" xr:uid="{CC1D9384-80F1-45DD-BF8C-91F915C386C8}"/>
    <cellStyle name="_CurrencySpace_AVP 2" xfId="910" xr:uid="{795AEFDD-126A-4CB6-8FF6-EDD41BF8BF40}"/>
    <cellStyle name="_CurrencySpace_Book1" xfId="911" xr:uid="{EBE6AA59-85FD-40EC-BDC4-3D41DC16D253}"/>
    <cellStyle name="_CurrencySpace_Book1 2" xfId="912" xr:uid="{E5604105-B65A-417E-952B-3D8F4311C2A7}"/>
    <cellStyle name="_CurrencySpace_Canda DCF_Broker Numbers_Sep1" xfId="913" xr:uid="{30EE7107-4869-476A-BD8E-C5ECEFCE6DE6}"/>
    <cellStyle name="_CurrencySpace_Canda DCF_Broker Numbers_Sep1 2" xfId="914" xr:uid="{075FD719-72BB-4FD3-87F1-F4A76E3B2180}"/>
    <cellStyle name="_CurrencySpace_Casto DCF_Brokers_June22" xfId="915" xr:uid="{5A800BEC-9BBB-4769-9C74-D728F2042BA5}"/>
    <cellStyle name="_CurrencySpace_Casto DCF_Brokers_June22 2" xfId="916" xr:uid="{71173755-F5FC-49FE-8315-1D8B96A02708}"/>
    <cellStyle name="_CurrencySpace_Casto DCF_June22" xfId="917" xr:uid="{EDCAC84B-ED3F-4B32-B6CF-8B014CFCA29D}"/>
    <cellStyle name="_CurrencySpace_Casto DCF_June22 2" xfId="918" xr:uid="{5755FAD7-0CC6-486B-AFD1-EA374E6601BA}"/>
    <cellStyle name="_CurrencySpace_CC Tracking Model 10-feb (nov results)" xfId="919" xr:uid="{94831A65-6359-4190-8D71-3CF90E6C98A5}"/>
    <cellStyle name="_CurrencySpace_CC Tracking Model 10-feb (nov results) 2" xfId="920" xr:uid="{3D0400E9-73C9-4FFF-8A26-64476A672613}"/>
    <cellStyle name="_CurrencySpace_CC Tracking Model 13-feb (dec results)" xfId="921" xr:uid="{8FB26ABA-88AB-4C98-8E35-76785C095C0F}"/>
    <cellStyle name="_CurrencySpace_CC Tracking Model 13-feb (dec results) 2" xfId="922" xr:uid="{4B512F27-6C6D-4476-91A1-071D28DD1229}"/>
    <cellStyle name="_CurrencySpace_Combined Estimates Model 02" xfId="923" xr:uid="{8F34F562-045A-45F6-A9F4-A3B9EECA008A}"/>
    <cellStyle name="_CurrencySpace_Combined Estimates Model 02 2" xfId="924" xr:uid="{DDA237C3-EC0C-4D37-AE40-529A5515EF60}"/>
    <cellStyle name="_CurrencySpace_Combined Val 2000 08 24" xfId="925" xr:uid="{43C577D1-B306-43F5-BDDE-1A6722624DB7}"/>
    <cellStyle name="_CurrencySpace_Combined Val 2000 08 24 2" xfId="926" xr:uid="{D352DEC8-464D-404F-BF41-D7342FFEF43E}"/>
    <cellStyle name="_CurrencySpace_Comdot - gStyle Excel Slides" xfId="927" xr:uid="{01F15766-F403-440D-9456-7CD54296FF85}"/>
    <cellStyle name="_CurrencySpace_Comdot - gStyle Excel Slides 2" xfId="928" xr:uid="{F38F4D90-54A0-4506-A2DD-98E5E146A12F}"/>
    <cellStyle name="_CurrencySpace_Comdot LBO Short Form - v3" xfId="929" xr:uid="{6E0B80E2-FED6-4F1B-B7EF-4C8F090F1E5B}"/>
    <cellStyle name="_CurrencySpace_Comdot LBO Short Form - v3 2" xfId="930" xr:uid="{B04C0D7A-9097-4086-A550-E400C86B552B}"/>
    <cellStyle name="_CurrencySpace_Continental DCF v6.0" xfId="931" xr:uid="{FEA51630-726B-4883-BB39-3B59755016C8}"/>
    <cellStyle name="_CurrencySpace_Continental DCF v6.0 2" xfId="932" xr:uid="{BA600663-7269-4B77-8D43-A03BCFD60FAA}"/>
    <cellStyle name="_CurrencySpace_contribution_analysis" xfId="933" xr:uid="{DCE73DE4-99A3-4F91-81E8-EECAF9D2CA9A}"/>
    <cellStyle name="_CurrencySpace_contribution_analysis(1)" xfId="935" xr:uid="{508462F1-338F-4634-AB3A-D5ABD143ADE4}"/>
    <cellStyle name="_CurrencySpace_contribution_analysis_model" xfId="934" xr:uid="{26FC318E-18D2-4AFD-841B-ECB90FB771D0}"/>
    <cellStyle name="_CurrencySpace_DCF Version 13" xfId="936" xr:uid="{70A33A85-EC7B-47E0-AF4A-24907AE266EE}"/>
    <cellStyle name="_CurrencySpace_DCF Version 13 2" xfId="937" xr:uid="{CF557274-2432-41B0-BBEF-881E08FD3193}"/>
    <cellStyle name="_CurrencySpace_Deal Comp Luxury_May30" xfId="938" xr:uid="{8733EA3A-790D-4369-878F-C98F9209D222}"/>
    <cellStyle name="_CurrencySpace_Deal Comp Luxury_May30 2" xfId="939" xr:uid="{FDDB9E36-A37C-4DF1-80E4-5A0E25A6432F}"/>
    <cellStyle name="_CurrencySpace_EBITDA_Breakdown2006-08" xfId="940" xr:uid="{A21804CE-2D99-4D0F-872B-F5D113BC611D}"/>
    <cellStyle name="_CurrencySpace_EBITDA_Breakdown2006-08 2" xfId="941" xr:uid="{2A61E240-23A9-43CE-AEBE-8A786A04DC8B}"/>
    <cellStyle name="_CurrencySpace_Financial Odin Euro6" xfId="942" xr:uid="{CE6E2D5C-D5AC-4E80-9AF3-F61577763E0D}"/>
    <cellStyle name="_CurrencySpace_Financial Odin Euro6 2" xfId="943" xr:uid="{8CC236E7-89B3-4744-A4C1-996AFCD805FA}"/>
    <cellStyle name="_CurrencySpace_Financials &amp; Valuation v16 Indigo" xfId="944" xr:uid="{2C0EFDEF-0055-4A5E-BFF6-FD640612D396}"/>
    <cellStyle name="_CurrencySpace_Financials &amp; Valuation v16 Indigo 2" xfId="945" xr:uid="{0D744105-637D-434B-B04C-296676C61032}"/>
    <cellStyle name="_CurrencySpace_LBO (Post IM)" xfId="946" xr:uid="{2FBFB6B1-E5EA-43B0-9A13-A72241C4E4ED}"/>
    <cellStyle name="_CurrencySpace_LBO (Post IM) 2" xfId="947" xr:uid="{7946AF5E-6A19-425F-8683-8A716C243637}"/>
    <cellStyle name="_CurrencySpace_looking through intangibles" xfId="948" xr:uid="{659CBF01-DB9E-4F63-A29F-75B0D408E086}"/>
    <cellStyle name="_CurrencySpace_looking through intangibles 2" xfId="949" xr:uid="{B45D3810-9C42-4B25-A560-47B79381932D}"/>
    <cellStyle name="_CurrencySpace_March 24- BIG .." xfId="950" xr:uid="{D87326A9-2338-4144-A8A7-76DDC39B7D50}"/>
    <cellStyle name="_CurrencySpace_March 24- BIG .. 2" xfId="951" xr:uid="{AF9F306F-C524-46EE-8F11-5C722F541FD6}"/>
    <cellStyle name="_CurrencySpace_Marconi Valuation 29May" xfId="952" xr:uid="{FE2E5591-3D35-4AE9-836A-858CDF9B2CDD}"/>
    <cellStyle name="_CurrencySpace_Marconi Valuation 29May 2" xfId="953" xr:uid="{1FF1C334-608B-4AB2-8510-80C82EC564EF}"/>
    <cellStyle name="_CurrencySpace_Med Tech CSC checked 1.0" xfId="954" xr:uid="{6EBE179E-7F08-4C16-B528-55250C8FE6DC}"/>
    <cellStyle name="_CurrencySpace_Med Tech CSC checked 1.0 2" xfId="955" xr:uid="{E68662C7-25DE-4CE9-9EAB-9BBDCFA6571B}"/>
    <cellStyle name="_CurrencySpace_merger_plans_modified_9_3_1999" xfId="956" xr:uid="{D0C54BD1-E341-40B2-872D-A9177F3567EE}"/>
    <cellStyle name="_CurrencySpace_merger_plans_modified_9_3_1999 2" xfId="957" xr:uid="{9F4DED67-485E-4345-B939-FE47AC34CA80}"/>
    <cellStyle name="_CurrencySpace_New Benchmarking 18 July 2001" xfId="958" xr:uid="{8DA77132-A0A6-40CF-9D87-4324E4078884}"/>
    <cellStyle name="_CurrencySpace_New Benchmarking 18 July 2001 2" xfId="959" xr:uid="{3760D475-719A-4E52-9198-BF4EBA201C37}"/>
    <cellStyle name="_CurrencySpace_Ownership" xfId="960" xr:uid="{7CE85E01-DA60-4213-A881-9797F05CB7B6}"/>
    <cellStyle name="_CurrencySpace_Ownership 2" xfId="961" xr:uid="{FAD003D6-E705-4EE1-A12C-5FA2A72A668F}"/>
    <cellStyle name="_CurrencySpace_Projections Difference" xfId="962" xr:uid="{193D1223-EBDE-4AD5-98C0-0BD6703F54BC}"/>
    <cellStyle name="_CurrencySpace_Projections Difference 2" xfId="963" xr:uid="{98EB2BB1-351B-41A6-A6F9-E9878B2DECE0}"/>
    <cellStyle name="_CurrencySpace_Samsara Model_250501_v2" xfId="964" xr:uid="{D62BAC8C-9A1F-40D9-9702-B0962BE436A9}"/>
    <cellStyle name="_CurrencySpace_Samsara Model_250501_v2 2" xfId="965" xr:uid="{FFA71A80-35D7-4EBA-8B1B-80A0A6B335CF}"/>
    <cellStyle name="_CurrencySpace_Schubert DCF 24 07 2001" xfId="966" xr:uid="{E8D50721-0E9D-43F6-A8E7-8F627787CCB0}"/>
    <cellStyle name="_CurrencySpace_Schubert DCF 24 07 2001 2" xfId="967" xr:uid="{D5622495-69FB-4314-A19B-EC57C48B5079}"/>
    <cellStyle name="_CurrencySpace_Schubert DCF 24 10 2001" xfId="968" xr:uid="{D5B6D141-7B45-4E8B-A33D-DC60AFFA2008}"/>
    <cellStyle name="_CurrencySpace_Schubert DCF 24 10 2001 2" xfId="969" xr:uid="{30642B15-FC20-4E2C-9CF3-79F7DC5CF8D1}"/>
    <cellStyle name="_CurrencySpace_Semperit AVP 14-Nov-2002" xfId="970" xr:uid="{E738A457-24BD-42D6-AE61-4D4E58D53630}"/>
    <cellStyle name="_CurrencySpace_Semperit AVP 14-Nov-2002 2" xfId="971" xr:uid="{9B9ABEE0-1C52-4DE1-A53F-6C0AE3441579}"/>
    <cellStyle name="_CurrencySpace_Sensitivity analysis on synergies (amended)" xfId="972" xr:uid="{D11CB2AA-5D1A-4AF8-ACED-9ADA11ADDDDD}"/>
    <cellStyle name="_CurrencySpace_Sensitivity analysis on synergies (amended) 2" xfId="973" xr:uid="{79C26E8D-AFE3-4631-BAC1-B4069D7CFCFA}"/>
    <cellStyle name="_CurrencySpace_SOTP" xfId="974" xr:uid="{B6A0A54F-FD35-42E6-A981-DA96A5BFDD64}"/>
    <cellStyle name="_CurrencySpace_SOTP 2" xfId="975" xr:uid="{94DC2A75-7CEE-4C19-B98A-041DDBC4A448}"/>
    <cellStyle name="_CurrencySpace_Switches" xfId="976" xr:uid="{CC9A9AE1-C98A-4925-8645-AFA436E67619}"/>
    <cellStyle name="_CurrencySpace_Switches 2" xfId="977" xr:uid="{7177A1C3-DAEB-42F3-B7B0-0A64A55BCE2A}"/>
    <cellStyle name="_CurrencySpace_TDC-EQUITY MODEL-Nov2001" xfId="978" xr:uid="{B8687C03-E167-485D-80E3-151ACD211541}"/>
    <cellStyle name="_CurrencySpace_TDC-EQUITY MODEL-Nov2001 2" xfId="979" xr:uid="{54B60607-5845-42E9-B400-CB2786CCBBAF}"/>
    <cellStyle name="_CurrencySpace_TDC-GS-30Nov2001" xfId="980" xr:uid="{55B598DA-E7DB-42D0-9EFD-2D289FE8ADF3}"/>
    <cellStyle name="_CurrencySpace_TDC-GS-30Nov2001 2" xfId="981" xr:uid="{3D8CFCB9-06DA-4C57-A285-2B84C34F5731}"/>
    <cellStyle name="_CurrencySpace_TDC-Nov2001" xfId="982" xr:uid="{D4F21305-4E3D-49E7-ACDD-A609B8398191}"/>
    <cellStyle name="_CurrencySpace_TDC-Nov2001 2" xfId="983" xr:uid="{A81BD728-960A-450F-9732-35D054EC0287}"/>
    <cellStyle name="_CurrencySpace_TEM vs. Airtel" xfId="984" xr:uid="{0F620D6C-4AEF-454E-B48F-DD88C228278A}"/>
    <cellStyle name="_CurrencySpace_TEM vs. Airtel 2" xfId="985" xr:uid="{C2CFF03E-404C-46AB-BF23-371D11B7204D}"/>
    <cellStyle name="_CurrencySpace_Version 5" xfId="986" xr:uid="{6DC3C95D-5D2B-448A-86ED-149DACBADF39}"/>
    <cellStyle name="_CurrencySpace_Version 5 2" xfId="987" xr:uid="{64A77713-BBEB-43CA-915B-7C1A5BBB7D0F}"/>
    <cellStyle name="_CurrencySpace_Viceroy Cons Inputs" xfId="988" xr:uid="{0E5291D7-F8C4-400D-8D7F-5A827F443770}"/>
    <cellStyle name="_CurrencySpace_Viceroy Cons Inputs 2" xfId="989" xr:uid="{2D6F3077-7E8C-4024-93D2-412A14E6D741}"/>
    <cellStyle name="_CurrencySpace_Wacc - Large Caps" xfId="990" xr:uid="{0FF7DCFB-982F-47D0-88C2-AF79E7E64085}"/>
    <cellStyle name="_CurrencySpace_WACC Analysis 29 05 2001" xfId="991" xr:uid="{BA4473A7-6945-479F-9B1D-E16AE152E156}"/>
    <cellStyle name="_CurrencySpace_WACC Analysis 29 05 2001 2" xfId="992" xr:uid="{5C1AF689-7FA3-4DC2-A3D7-5914E6066EE7}"/>
    <cellStyle name="_CurrencySpace_Wienerberger AVP 2003-08-15" xfId="993" xr:uid="{4392817C-EBAE-4721-942C-1BB21737A428}"/>
    <cellStyle name="_CurrencySpace_Wienerberger AVP 2003-08-15 2" xfId="994" xr:uid="{85D529B7-BC6C-421A-AE6D-CBFFB6D5E7C8}"/>
    <cellStyle name="_CurrencySpace_Wienerberger Estimates" xfId="995" xr:uid="{2A17AA8A-BF3B-4E5D-91B6-D65F781A3C27}"/>
    <cellStyle name="_CurrencySpace_Wienerberger Estimates 2" xfId="996" xr:uid="{F86B49DF-0832-41C7-BEB8-ABFECB85312D}"/>
    <cellStyle name="_CurrencySpace_Xfera UMTS Business Plan Summary 2001 02 08" xfId="997" xr:uid="{D88098CF-FDA0-4896-9F77-63E7D11EC6D1}"/>
    <cellStyle name="_CurrencySpace_Xfera UMTS Business Plan Summary 2001 02 08 2" xfId="998" xr:uid="{08FEACB3-B4DE-412D-93F3-20DC443E321D}"/>
    <cellStyle name="_Data" xfId="999" xr:uid="{353C019C-BCCD-47D1-852D-526240DEA870}"/>
    <cellStyle name="_Data 2" xfId="1000" xr:uid="{C6218C04-6EBD-4172-B4D8-EA9B0AE49C06}"/>
    <cellStyle name="_Data_2008 FY Change Free Stock Evaluation v.01" xfId="1001" xr:uid="{8A63CD1F-8434-4FAA-B53A-0B84CD646515}"/>
    <cellStyle name="_Data_2008 FY Change Free Stock Evaluation v.01 2" xfId="1002" xr:uid="{EE2A60C0-DF81-425E-B7B4-7709C4480441}"/>
    <cellStyle name="_Data_2008 FY Change Free Stock Evaluation v.01_Dettaglio contratti" xfId="1003" xr:uid="{530CFE13-0F5B-4836-96E2-BAC427838E36}"/>
    <cellStyle name="_Data_Dettaglio contratti" xfId="1004" xr:uid="{C174568C-071A-44CF-8861-4C7239597747}"/>
    <cellStyle name="_Data_DRAFT Results_1H2008 Geo Segmentation v.01" xfId="1005" xr:uid="{AA886D0A-C2E7-451D-A636-069655058946}"/>
    <cellStyle name="_Data_DRAFT Results_1H2008 Geo Segmentation v.01 2" xfId="1006" xr:uid="{47617EEE-F2DA-4951-A7E3-C217077A7F4C}"/>
    <cellStyle name="_Data_DRAFT Results_1H2008 Geo Segmentation v.01_Dettaglio contratti" xfId="1007" xr:uid="{FED23502-EDF3-4E73-81FD-8AD3BF06FEF5}"/>
    <cellStyle name="_Data_DRAFT Results_FY2008 v.01" xfId="1008" xr:uid="{88B25C03-E1CD-409C-8816-267928112DD9}"/>
    <cellStyle name="_Data_DRAFT_Results_FY2009_v.DRAFT" xfId="1009" xr:uid="{68F8AE58-2291-4C6F-9BD0-3B4F3C43AC28}"/>
    <cellStyle name="_Data_TOOL_Results_1Q2009 v.01" xfId="1010" xr:uid="{2FD0DF6B-57F5-4888-BEBC-2CD51ECDBCC7}"/>
    <cellStyle name="_Data_TOOL_Results_1Q2009 v.01 2" xfId="1011" xr:uid="{D260A513-4ACF-427B-A39D-C9D78E7C4A53}"/>
    <cellStyle name="_Data_TOOL_Results_1Q2009 v.01_Dettaglio contratti" xfId="1012" xr:uid="{156132D2-0409-4930-B639-4EA44F20D087}"/>
    <cellStyle name="_Dollar" xfId="1013" xr:uid="{5AB26881-8918-45E7-A7E7-7C9A73F148D7}"/>
    <cellStyle name="_Dollar 2" xfId="1014" xr:uid="{760D9B97-1E51-4727-8DAC-003B0521E438}"/>
    <cellStyle name="_Dollar_01 Merger plan" xfId="1015" xr:uid="{08EABE11-4416-495A-825E-CCC8C3A476D0}"/>
    <cellStyle name="_Dollar_01 Merger plan 2" xfId="1016" xr:uid="{07C9F24E-E0CC-47AC-A7B5-73CF31005EA7}"/>
    <cellStyle name="_Dollar_06 csc_select tires (6 May 2004)" xfId="1017" xr:uid="{292ED764-7882-4C20-BBFA-F9CCDC5BA8BE}"/>
    <cellStyle name="_Dollar_06 csc_select tires (6 May 2004) 2" xfId="1018" xr:uid="{0B892A4F-338D-4841-A40B-2BC3EE25CACE}"/>
    <cellStyle name="_Dollar_09 CSC Cable makers 6-May-2004" xfId="1019" xr:uid="{0C2D3FA4-BF9C-46DA-8BF9-9742508EB9C6}"/>
    <cellStyle name="_Dollar_09 CSC Cable makers 6-May-2004 2" xfId="1020" xr:uid="{9FA174F0-DC3F-46FB-888D-94CA24F38732}"/>
    <cellStyle name="_Dollar_Book1" xfId="1021" xr:uid="{9AF75E31-0DB4-4BC3-8B96-BDC1966D69D3}"/>
    <cellStyle name="_Dollar_Book1 2" xfId="1022" xr:uid="{CC91C3FA-CE8F-46DE-9AEE-E89C14E1BACD}"/>
    <cellStyle name="_Dollar_EBITDA_Breakdown2006-08" xfId="1023" xr:uid="{DB1E8B47-AA9E-4F02-B451-1B24B4F4C7F6}"/>
    <cellStyle name="_Dollar_EBITDA_Breakdown2006-08 2" xfId="1024" xr:uid="{F506E199-C4EC-43C7-91A5-43D48EC0A046}"/>
    <cellStyle name="_Dollar_FT-13Sept2001" xfId="1025" xr:uid="{2AB79A9A-0BE9-4781-A526-338D8AB22CD9}"/>
    <cellStyle name="_Dollar_FT-13Sept2001 2" xfId="1026" xr:uid="{94E74D91-7E70-4C18-8DB7-5EE2DFF5461E}"/>
    <cellStyle name="_Dollar_Jazztel model 16DP3-Exhibits" xfId="1027" xr:uid="{5DB416C8-8597-4656-B7F0-01D41D6757A6}"/>
    <cellStyle name="_Dollar_Jazztel model 16DP3-Exhibits 2" xfId="1028" xr:uid="{74093F9F-ED58-459A-85B7-107ED4DCECB2}"/>
    <cellStyle name="_Dollar_Jazztel model 16DP3-Exhibits_TEF_Movile_Jan01" xfId="1029" xr:uid="{51681872-01C8-4FD0-A2E6-F156659DCAAE}"/>
    <cellStyle name="_Dollar_Jazztel model 16DP3-Exhibits_TEF_Movile_Jan01 2" xfId="1030" xr:uid="{2AD35DED-403D-4E1D-A1D4-F9391BB2ABB7}"/>
    <cellStyle name="_Dollar_Jazztel model 16DP3-Exhibits_TEF_Movile_Mar01_new1" xfId="1031" xr:uid="{6C0A727D-3F85-4E87-80FB-FB98DBFAEECE}"/>
    <cellStyle name="_Dollar_Jazztel model 16DP3-Exhibits_TEF_Movile_Mar01_new1 2" xfId="1032" xr:uid="{AD084E5E-0054-485C-9351-EDCCE06B8385}"/>
    <cellStyle name="_Dollar_Jazztel model 18DP-exhibits" xfId="1033" xr:uid="{11EF5582-D535-45C4-BCCF-31B5A931E620}"/>
    <cellStyle name="_Dollar_Jazztel model 18DP-exhibits 2" xfId="1034" xr:uid="{EC76EA52-08D6-4142-8EAA-928BE1D9D292}"/>
    <cellStyle name="_Dollar_Jazztel model 18DP-exhibits_FT-13Sept2001" xfId="1035" xr:uid="{3AC7AA1A-E57B-47C2-AC4E-F1CE2F356CE1}"/>
    <cellStyle name="_Dollar_Jazztel model 18DP-exhibits_FT-13Sept2001 2" xfId="1036" xr:uid="{654C28C4-980D-4A4C-A4DE-1D051C6E8D0D}"/>
    <cellStyle name="_Dollar_Jazztel model 18DP-exhibits_Orange-Mar01" xfId="1037" xr:uid="{1620B892-0E69-4CD3-8A35-505BDA91F793}"/>
    <cellStyle name="_Dollar_Jazztel model 18DP-exhibits_Orange-Mar01 2" xfId="1038" xr:uid="{2DAD0496-8D79-4074-91A9-41269222EB2B}"/>
    <cellStyle name="_Dollar_Jazztel model 18DP-exhibits_Orange-Mar01 3" xfId="1039" xr:uid="{01F60AB1-1644-42BE-9D6A-EF73BC7F9110}"/>
    <cellStyle name="_Dollar_Jazztel model 18DP-exhibits_Orange-May01" xfId="1040" xr:uid="{CC82C6B0-7889-4979-9450-DCA7D09697F3}"/>
    <cellStyle name="_Dollar_Jazztel model 18DP-exhibits_Orange-May01 2" xfId="1041" xr:uid="{9FB5B87F-9578-4164-B4F5-82A076EA8C55}"/>
    <cellStyle name="_Dollar_Jazztel model 18DP-exhibits_Orange-May01 3" xfId="1042" xr:uid="{F4C37552-4B26-4B1E-9A2F-BE1D6C00CEDB}"/>
    <cellStyle name="_Dollar_Jazztel model 18DP-exhibits_T_MOBIL2" xfId="1043" xr:uid="{E7DCC97C-C727-4CA5-BD98-968CE6359674}"/>
    <cellStyle name="_Dollar_Jazztel model 18DP-exhibits_T_MOBIL2 2" xfId="1044" xr:uid="{A0E1459F-F3D0-4270-A19D-193D00522AAF}"/>
    <cellStyle name="_Dollar_Jazztel model 18DP-exhibits_T_MOBIL2_FT-13Sept2001" xfId="1045" xr:uid="{432577BC-B872-448E-8765-99D3BF963686}"/>
    <cellStyle name="_Dollar_Jazztel model 18DP-exhibits_T_MOBIL2_FT-13Sept2001 2" xfId="1046" xr:uid="{13ADD540-C152-4293-A819-C55807491523}"/>
    <cellStyle name="_Dollar_Jazztel model 18DP-exhibits_T_MOBIL2_FT-13Sept2001 3" xfId="1047" xr:uid="{4166944F-1977-47FD-94D7-527A82608137}"/>
    <cellStyle name="_Dollar_Jazztel model 18DP-exhibits_T_MOBIL2_Orange-May01" xfId="1048" xr:uid="{6DC2DFAB-EE02-4C84-8645-25D489045041}"/>
    <cellStyle name="_Dollar_Jazztel model 18DP-exhibits_T_MOBIL2_Orange-May01 2" xfId="1049" xr:uid="{9D282B51-F038-4F5C-80B4-C6B79F86E3B2}"/>
    <cellStyle name="_Dollar_Jazztel model 18DP-exhibits_T_MOBIL2_Orange-May01 3" xfId="1050" xr:uid="{6A4D8D0C-596D-457E-AD3C-7DB4005C88A9}"/>
    <cellStyle name="_Dollar_Jazztel model 18DP-exhibits_TDC-EQUITY MODEL-Nov2001" xfId="1051" xr:uid="{426ED001-75E6-485C-AE97-BB52D86B8301}"/>
    <cellStyle name="_Dollar_Jazztel model 18DP-exhibits_TDC-EQUITY MODEL-Nov2001 2" xfId="1052" xr:uid="{A5A079AC-93E4-473B-B6BB-304BF28130FF}"/>
    <cellStyle name="_Dollar_Jazztel model 18DP-exhibits_TDC-EQUITY MODEL-Nov2001 3" xfId="1053" xr:uid="{84927939-23E0-4C4E-A11B-0A4B9A15D98D}"/>
    <cellStyle name="_Dollar_Jazztel model 18DP-exhibits_TDC-GS-30Nov2001" xfId="1054" xr:uid="{007B15EE-1CC8-4703-A17B-2A2C04BBF8B0}"/>
    <cellStyle name="_Dollar_Jazztel model 18DP-exhibits_TDC-GS-30Nov2001 2" xfId="1055" xr:uid="{E9A3AAFA-9946-44CB-8562-7085C8FA655E}"/>
    <cellStyle name="_Dollar_Jazztel model 18DP-exhibits_TDC-GS-30Nov2001 3" xfId="1056" xr:uid="{E2F7614A-5DA4-43B8-87F2-6F07FE1383B7}"/>
    <cellStyle name="_Dollar_Jazztel model 18DP-exhibits_TDC-Nov2001" xfId="1057" xr:uid="{9D3CBB47-E7CA-4ABC-8B22-B3803CB8D245}"/>
    <cellStyle name="_Dollar_Jazztel model 18DP-exhibits_TDC-Nov2001 2" xfId="1058" xr:uid="{3D22F50B-8616-47EF-93DA-157EF75CE39A}"/>
    <cellStyle name="_Dollar_Jazztel model 18DP-exhibits_TDC-Nov2001 3" xfId="1059" xr:uid="{587614CE-6C95-4096-B42F-9B3F96E20DE1}"/>
    <cellStyle name="_Dollar_Jazztel model 18DP-exhibits_TEF_Movile_Jan01" xfId="1060" xr:uid="{3CE1BB59-CB29-468A-B616-997395B53BD4}"/>
    <cellStyle name="_Dollar_Jazztel model 18DP-exhibits_TEF_Movile_Jan01 2" xfId="1061" xr:uid="{F9219B63-693E-4323-A993-6A4BF712E323}"/>
    <cellStyle name="_Dollar_Jazztel model 18DP-exhibits_TEF_Movile_Mar01_new1" xfId="1062" xr:uid="{051965FD-4C4E-43D3-B675-C4EEEE90D614}"/>
    <cellStyle name="_Dollar_Jazztel model 18DP-exhibits_TEF_Movile_Mar01_new1 2" xfId="1063" xr:uid="{3BA1E153-455C-4E24-90E0-AFCF9B91482F}"/>
    <cellStyle name="_Dollar_Jazztel model 18DP-exhibits_TelenorInitiation-11Jan01" xfId="1064" xr:uid="{75FD3539-573E-4A5B-BE8A-F4A46B04790F}"/>
    <cellStyle name="_Dollar_Jazztel model 18DP-exhibits_TelenorInitiation-11Jan01 2" xfId="1065" xr:uid="{6342A320-839F-42FF-AF07-20B976C672F2}"/>
    <cellStyle name="_Dollar_Jazztel model 18DP-exhibits_TelenorInitiation-11Jan01 3" xfId="1066" xr:uid="{520E835E-F7B9-4D3C-B711-E88328A13423}"/>
    <cellStyle name="_Dollar_Jazztel model 18DP-exhibits_TelenorWIPFeb01" xfId="1067" xr:uid="{8C2E0BF2-B069-499A-85B3-41C59D5BD71A}"/>
    <cellStyle name="_Dollar_Jazztel model 18DP-exhibits_TelenorWIPFeb01 2" xfId="1068" xr:uid="{D7910FF0-F4D9-4FE5-B715-85459BB815A4}"/>
    <cellStyle name="_Dollar_Jazztel model 18DP-exhibits_TelenorWIPFeb01 3" xfId="1069" xr:uid="{FAAF9CF3-E06D-4ECC-B27F-0DD9E653BEEF}"/>
    <cellStyle name="_Dollar_October 12 - BIG CSC Auto update" xfId="1070" xr:uid="{AAC23EF7-1A49-4527-BCB9-B00980B80828}"/>
    <cellStyle name="_Dollar_October 12 - BIG CSC Auto update 2" xfId="1071" xr:uid="{41186234-8922-4773-9D7A-573D55546A71}"/>
    <cellStyle name="_Dollar_ONO Valuation 28 November" xfId="1072" xr:uid="{6FE9CAC7-8397-4004-8D71-F2ACE3F54631}"/>
    <cellStyle name="_Dollar_ONO Valuation 28 November 2" xfId="1073" xr:uid="{0F236C86-4927-4B13-81EB-CCD958106D84}"/>
    <cellStyle name="_Dollar_Orange-May01" xfId="1074" xr:uid="{BD6C3631-3B40-437A-85AE-CA319B5F87E2}"/>
    <cellStyle name="_Dollar_Orange-May01 2" xfId="1075" xr:uid="{EBEAF566-BB3A-4F89-8344-8B4853D25467}"/>
    <cellStyle name="_Dollar_TDC-2Aug2001" xfId="1076" xr:uid="{15F9A902-D04E-4A47-851B-77C654DFF42F}"/>
    <cellStyle name="_Dollar_TDC-2Aug2001 2" xfId="1077" xr:uid="{AA316605-82EB-4DD5-B110-F2C882B6CFBC}"/>
    <cellStyle name="_e-plus debt - Machado1" xfId="1078" xr:uid="{B30104C8-5B89-4B20-8F0F-9923E546DD76}"/>
    <cellStyle name="_e-plus debt - Machado1 2" xfId="1079" xr:uid="{D9ECC824-2057-4525-B78F-670746F4B427}"/>
    <cellStyle name="_e-plus debt - Machado1_Dettaglio contratti" xfId="1080" xr:uid="{392D86AB-587A-4B59-982E-95EE00747699}"/>
    <cellStyle name="_Euro" xfId="1081" xr:uid="{F6AF1E7A-D9E6-48B5-9ADA-9072DB3BDC5A}"/>
    <cellStyle name="_Euro 2" xfId="1082" xr:uid="{1AF5DBED-EF62-4D15-A1E7-1E14220870CF}"/>
    <cellStyle name="_Euro_01 Offer Sensitivity Analysis" xfId="1083" xr:uid="{5B6FA834-5170-4B1A-895F-BD074AA6F0CE}"/>
    <cellStyle name="_Euro_01 Offer Sensitivity Analysis 2" xfId="1084" xr:uid="{9B9E3401-C3D7-4C7E-B7D2-2FD4911638E3}"/>
    <cellStyle name="_EuroSpace" xfId="1085" xr:uid="{23F88673-9B57-469D-B332-EEFE0A37A306}"/>
    <cellStyle name="_EuroSpace 2" xfId="1086" xr:uid="{64ADADE4-7958-449E-8BF5-FA39CC6F7ACB}"/>
    <cellStyle name="_Header" xfId="1087" xr:uid="{B5294AA7-C729-4F2F-82F0-D84C415A9931}"/>
    <cellStyle name="_Header_2008 FY Change Free Stock Evaluation v.01" xfId="1088" xr:uid="{5F7542A1-D349-48EE-AD36-92084C94B465}"/>
    <cellStyle name="_Header_DRAFT Results_1H2008 Geo Segmentation v.01" xfId="1089" xr:uid="{68B907D9-180C-463D-AE22-1041C732C9D2}"/>
    <cellStyle name="_Header_DRAFT Results_FY2008 v.01" xfId="1090" xr:uid="{4A6AF131-F5D6-4B2D-B04E-95C52726F594}"/>
    <cellStyle name="_Header_DRAFT Results_FY2008 v.01 2" xfId="1091" xr:uid="{FDEA352E-3890-4573-87A6-EF3B65EFB83A}"/>
    <cellStyle name="_Header_DRAFT Results_FY2008 v.01_Dettaglio contratti" xfId="1092" xr:uid="{A1631A8E-7EB0-4A38-A6B3-6AF22B7AFAB3}"/>
    <cellStyle name="_Header_DRAFT_Results_FY2009_v.DRAFT" xfId="1093" xr:uid="{751E3828-C33D-433F-94E9-1DD805735758}"/>
    <cellStyle name="_Header_DRAFT_Results_FY2009_v.DRAFT 2" xfId="1094" xr:uid="{C12DC45E-80AE-4FA3-8FFA-5AD6A0034A8D}"/>
    <cellStyle name="_Header_DRAFT_Results_FY2009_v.DRAFT_Dettaglio contratti" xfId="1095" xr:uid="{46F78ACB-557D-4249-8FCF-40C77E782874}"/>
    <cellStyle name="_Header_TOOL_Results_1Q2009 v.01" xfId="1096" xr:uid="{B65B63DF-12B5-4EC6-92EE-972E7A7E0A47}"/>
    <cellStyle name="_Heading" xfId="1097" xr:uid="{36F23471-250A-490B-90E1-0B05E005E28B}"/>
    <cellStyle name="_Heading_01 Cash Consideration" xfId="1098" xr:uid="{3ED6F37D-6D7B-461C-9084-4BECC56B6A25}"/>
    <cellStyle name="_Heading_01 Cash Consideration_2008 FY Change Free Stock Evaluation v.01" xfId="1099" xr:uid="{E6B0F210-9730-4DB5-8566-B98D1F3E99DA}"/>
    <cellStyle name="_Heading_01 Cash Consideration_DRAFT Results_1H2008 Geo Segmentation v.01" xfId="1100" xr:uid="{BD468952-F291-48FB-9AAD-8D6669F16165}"/>
    <cellStyle name="_Heading_01 Cash Consideration_DRAFT Results_FY2008 v.01" xfId="1101" xr:uid="{A056C4C5-37B8-423C-A796-42144714A4AD}"/>
    <cellStyle name="_Heading_01 Cash Consideration_DRAFT Results_FY2008 v.01_Tabelle per Documento Piano" xfId="1102" xr:uid="{64C7A538-4D4D-422A-9623-D92C6AAE69E5}"/>
    <cellStyle name="_Heading_01 Cash Consideration_DRAFT_Results_FY2009_v.DRAFT" xfId="1103" xr:uid="{0E93C70F-2160-45F0-8836-CFE5BD256AF0}"/>
    <cellStyle name="_Heading_01 Cash Consideration_DRAFT_Results_FY2009_v.DRAFT_Tabelle per Documento Piano" xfId="1104" xr:uid="{53BCA5C2-AD69-42D2-9356-07413A8FFF27}"/>
    <cellStyle name="_Heading_01 Cash Consideration_TOOL_Results_1Q2009 v.01" xfId="1105" xr:uid="{526C5A9C-EA9C-4AD4-A65B-A537AB2CD13E}"/>
    <cellStyle name="_Heading_01 Chart" xfId="1106" xr:uid="{D0A9EAEE-D56C-40F1-B053-C3357B67BAC1}"/>
    <cellStyle name="_Heading_01 Chart_2008 FY Change Free Stock Evaluation v.01" xfId="1107" xr:uid="{6B06D63A-CD86-49B9-95D0-00CD093EC29C}"/>
    <cellStyle name="_Heading_01 Chart_DRAFT Results_1H2008 Geo Segmentation v.01" xfId="1108" xr:uid="{E235F569-696B-439B-985D-1228AB24B5AC}"/>
    <cellStyle name="_Heading_01 Chart_DRAFT Results_FY2008 v.01" xfId="1109" xr:uid="{CADCFCD6-C37C-4C20-99B6-9DC1C9D4C99A}"/>
    <cellStyle name="_Heading_01 Chart_DRAFT Results_FY2008 v.01_Tabelle per Documento Piano" xfId="1110" xr:uid="{80BE3C78-CED2-428F-A68F-1487AC0BE6C1}"/>
    <cellStyle name="_Heading_01 Chart_DRAFT_Results_FY2009_v.DRAFT" xfId="1111" xr:uid="{498DA2D0-5C0C-418E-93BD-D56E213B448B}"/>
    <cellStyle name="_Heading_01 Chart_DRAFT_Results_FY2009_v.DRAFT_Tabelle per Documento Piano" xfId="1112" xr:uid="{D35DDAE4-47FF-4CC6-BFDB-456FFE335F7D}"/>
    <cellStyle name="_Heading_01 Chart_TOOL_Results_1Q2009 v.01" xfId="1113" xr:uid="{A47C593B-B383-4A1C-B809-A73967FAC0C1}"/>
    <cellStyle name="_Heading_03 Comparison of Offers" xfId="1114" xr:uid="{5023A12B-5949-4EC7-85DF-DBC55434598D}"/>
    <cellStyle name="_Heading_03 Comparison of Offers_2008 FY Change Free Stock Evaluation v.01" xfId="1115" xr:uid="{CB91B1CC-756C-4943-8C63-B39ED0508CA3}"/>
    <cellStyle name="_Heading_03 Comparison of Offers_DRAFT Results_1H2008 Geo Segmentation v.01" xfId="1116" xr:uid="{441561E0-8D7F-4958-A2EB-81A048C1FE85}"/>
    <cellStyle name="_Heading_03 Comparison of Offers_DRAFT Results_FY2008 v.01" xfId="1117" xr:uid="{32BA52F9-88A2-4FEC-9814-6CBBDA9E24FE}"/>
    <cellStyle name="_Heading_03 Comparison of Offers_DRAFT Results_FY2008 v.01_Tabelle per Documento Piano" xfId="1118" xr:uid="{0A95B613-CCE0-4385-B0EC-E54DD3E1AD65}"/>
    <cellStyle name="_Heading_03 Comparison of Offers_DRAFT_Results_FY2009_v.DRAFT" xfId="1119" xr:uid="{988B1E33-9477-40A7-BAA1-9ED14E8263B2}"/>
    <cellStyle name="_Heading_03 Comparison of Offers_DRAFT_Results_FY2009_v.DRAFT_Tabelle per Documento Piano" xfId="1120" xr:uid="{ACEF57A2-68C1-457D-8EC8-62BF826DCE4A}"/>
    <cellStyle name="_Heading_03 Comparison of Offers_TOOL_Results_1Q2009 v.01" xfId="1121" xr:uid="{6A04D4D4-F5A1-40D7-ABB9-68ED7C5EA8BC}"/>
    <cellStyle name="_Heading_03 LTM Financials" xfId="1122" xr:uid="{BEA0DE7C-27BB-4CAC-BF2B-667C3D1D899C}"/>
    <cellStyle name="_Heading_03 LTM Financials_2008 FY Change Free Stock Evaluation v.01" xfId="1123" xr:uid="{1015CDFF-15CE-4A18-8CB3-B72397D0CE25}"/>
    <cellStyle name="_Heading_03 LTM Financials_DRAFT Results_1H2008 Geo Segmentation v.01" xfId="1124" xr:uid="{5BA6E1AC-D256-42E6-AD37-AB8C620C545A}"/>
    <cellStyle name="_Heading_03 LTM Financials_DRAFT Results_FY2008 v.01" xfId="1125" xr:uid="{C3DDBA46-EEF2-4452-AFED-550B2C2BE43D}"/>
    <cellStyle name="_Heading_03 LTM Financials_DRAFT Results_FY2008 v.01_Tabelle per Documento Piano" xfId="1126" xr:uid="{B3BC7EB5-2C63-444F-86E1-0904A04FDD2C}"/>
    <cellStyle name="_Heading_03 LTM Financials_DRAFT_Results_FY2009_v.DRAFT" xfId="1127" xr:uid="{D1ADBB3E-FC70-46A0-A916-028B6BB6700A}"/>
    <cellStyle name="_Heading_03 LTM Financials_DRAFT_Results_FY2009_v.DRAFT_Tabelle per Documento Piano" xfId="1128" xr:uid="{CEA684BF-8650-44BD-BD27-4ADBDE315BC7}"/>
    <cellStyle name="_Heading_03 LTM Financials_TOOL_Results_1Q2009 v.01" xfId="1129" xr:uid="{A787A5B6-E4AB-4D5D-A784-01EF93AC3543}"/>
    <cellStyle name="_Heading_04 Earnout for sponsors" xfId="1130" xr:uid="{CB6864D7-F820-487E-B8A1-A21F245EEA5E}"/>
    <cellStyle name="_Heading_04 Earnout for sponsors_2008 FY Change Free Stock Evaluation v.01" xfId="1131" xr:uid="{6040273C-F47F-4773-AE7C-93A887789F87}"/>
    <cellStyle name="_Heading_04 Earnout for sponsors_DRAFT Results_1H2008 Geo Segmentation v.01" xfId="1132" xr:uid="{33802C68-BC58-494C-9A5A-4B9141D17B4D}"/>
    <cellStyle name="_Heading_04 Earnout for sponsors_DRAFT Results_FY2008 v.01" xfId="1133" xr:uid="{EC909A35-63C2-4716-9300-4CA63058F9A3}"/>
    <cellStyle name="_Heading_04 Earnout for sponsors_DRAFT Results_FY2008 v.01_Tabelle per Documento Piano" xfId="1134" xr:uid="{DEABB56F-CC66-47AA-B048-181FDF512E01}"/>
    <cellStyle name="_Heading_04 Earnout for sponsors_DRAFT_Results_FY2009_v.DRAFT" xfId="1135" xr:uid="{EA91C4DE-BD87-4375-93AF-01974B8614A2}"/>
    <cellStyle name="_Heading_04 Earnout for sponsors_DRAFT_Results_FY2009_v.DRAFT_Tabelle per Documento Piano" xfId="1136" xr:uid="{3B204239-C1BA-4F62-867A-1D83C25754DB}"/>
    <cellStyle name="_Heading_04 Earnout for sponsors_TOOL_Results_1Q2009 v.01" xfId="1137" xr:uid="{960E4298-4D7A-4DB0-B149-6020F5E654C7}"/>
    <cellStyle name="_Heading_05 equity value of subsidiaries" xfId="1138" xr:uid="{55935D46-1AD9-4600-ABB8-717230BF22B0}"/>
    <cellStyle name="_Heading_05 equity value of subsidiaries_2008 FY Change Free Stock Evaluation v.01" xfId="1139" xr:uid="{A47E8515-51D1-45E0-97B6-A8A7946C63B4}"/>
    <cellStyle name="_Heading_05 equity value of subsidiaries_DRAFT Results_1H2008 Geo Segmentation v.01" xfId="1140" xr:uid="{98227C65-D5B1-4EA3-99AF-A02B2B2F6861}"/>
    <cellStyle name="_Heading_05 equity value of subsidiaries_DRAFT Results_FY2008 v.01" xfId="1141" xr:uid="{1957E34E-4AEC-4C45-8FF7-390989318C2E}"/>
    <cellStyle name="_Heading_05 equity value of subsidiaries_DRAFT Results_FY2008 v.01_Tabelle per Documento Piano" xfId="1142" xr:uid="{38570F32-323F-449F-A338-AB58A4581802}"/>
    <cellStyle name="_Heading_05 equity value of subsidiaries_DRAFT_Results_FY2009_v.DRAFT" xfId="1143" xr:uid="{0E3FA024-77C2-4096-8460-7A74D64AD23B}"/>
    <cellStyle name="_Heading_05 equity value of subsidiaries_DRAFT_Results_FY2009_v.DRAFT_Tabelle per Documento Piano" xfId="1144" xr:uid="{1FC91099-2544-47F7-A222-AD7840118DBA}"/>
    <cellStyle name="_Heading_05 equity value of subsidiaries_TOOL_Results_1Q2009 v.01" xfId="1145" xr:uid="{27704411-24DD-4590-97E4-AF4A5227676D}"/>
    <cellStyle name="_Heading_08 Model" xfId="1146" xr:uid="{BAA99A88-4AA8-40D9-BCA5-47EA712A6BF4}"/>
    <cellStyle name="_Heading_08 Model_2008 FY Change Free Stock Evaluation v.01" xfId="1147" xr:uid="{8DC2DF3E-C782-494A-91D2-9D82E6537A61}"/>
    <cellStyle name="_Heading_08 Model_2008 FY Change Free Stock Evaluation v.01_Tabelle per Documento Piano" xfId="1148" xr:uid="{A723E448-F006-4C7F-B88A-2A478C2A8496}"/>
    <cellStyle name="_Heading_08 Model_DRAFT Results_1H2008 Geo Segmentation v.01" xfId="1149" xr:uid="{9578EF27-8676-426B-A736-F6F68490A192}"/>
    <cellStyle name="_Heading_08 Model_DRAFT Results_1H2008 Geo Segmentation v.01_Tabelle per Documento Piano" xfId="1150" xr:uid="{DD746AE2-5810-40D2-953D-31C0F70696E9}"/>
    <cellStyle name="_Heading_08 Model_DRAFT Results_FY2008 v.01" xfId="1151" xr:uid="{4C68A2C7-213C-45EB-BB8C-1C8388A1E429}"/>
    <cellStyle name="_Heading_08 Model_DRAFT_Results_FY2009_v.DRAFT" xfId="1152" xr:uid="{5A744A82-7558-47C4-A981-247A744C8078}"/>
    <cellStyle name="_Heading_08 Model_Tabelle per Documento Piano" xfId="1153" xr:uid="{B7A7C48A-DD1B-4A3D-9DBF-390137DC5693}"/>
    <cellStyle name="_Heading_08 Model_TOOL_Results_1Q2009 v.01" xfId="1154" xr:uid="{F8508545-27BE-46E0-825D-D7BF9CAA62D7}"/>
    <cellStyle name="_Heading_08 Model_TOOL_Results_1Q2009 v.01_Tabelle per Documento Piano" xfId="1155" xr:uid="{D69CF975-1607-4E0F-9974-B88C5EDD9CA3}"/>
    <cellStyle name="_Heading_11 Subsidized Loans Schedule" xfId="1156" xr:uid="{E782FBCC-F2E3-4389-BDD7-3229AE76AE16}"/>
    <cellStyle name="_Heading_11 Subsidized Loans Schedule_2008 FY Change Free Stock Evaluation v.01" xfId="1157" xr:uid="{98216D98-C929-49FF-8F14-DCC19C049EEA}"/>
    <cellStyle name="_Heading_11 Subsidized Loans Schedule_DRAFT Results_1H2008 Geo Segmentation v.01" xfId="1158" xr:uid="{6D82DA5F-0A19-41EF-A9F3-C0FFC89B4501}"/>
    <cellStyle name="_Heading_11 Subsidized Loans Schedule_DRAFT Results_FY2008 v.01" xfId="1159" xr:uid="{9F271076-B943-49E7-B623-2F87BD7109E8}"/>
    <cellStyle name="_Heading_11 Subsidized Loans Schedule_DRAFT Results_FY2008 v.01_Tabelle per Documento Piano" xfId="1160" xr:uid="{40646304-79D0-4495-8F8A-7E2385D4B413}"/>
    <cellStyle name="_Heading_11 Subsidized Loans Schedule_DRAFT_Results_FY2009_v.DRAFT" xfId="1161" xr:uid="{5C1B9A02-27B0-4930-86DD-6511A08FBCBB}"/>
    <cellStyle name="_Heading_11 Subsidized Loans Schedule_DRAFT_Results_FY2009_v.DRAFT_Tabelle per Documento Piano" xfId="1162" xr:uid="{7A430BEC-B6DC-46F7-B29D-5AB42755D90A}"/>
    <cellStyle name="_Heading_11 Subsidized Loans Schedule_TOOL_Results_1Q2009 v.01" xfId="1163" xr:uid="{93D17CDB-7434-4891-A16A-DEE1FF8EB826}"/>
    <cellStyle name="_Heading_2008 FY Change Free Stock Evaluation v.01" xfId="1164" xr:uid="{44BF7124-DD44-41AA-8A67-0DD6ADC856F7}"/>
    <cellStyle name="_Heading_Comps 24May02_Final" xfId="1165" xr:uid="{1E32E185-3D46-42C3-BF22-ECF93E2E0C48}"/>
    <cellStyle name="_Heading_Comps 24May02_Final_2008 FY Change Free Stock Evaluation v.01" xfId="1166" xr:uid="{0FED3A93-1BF4-44AE-9E98-E6E367F0F425}"/>
    <cellStyle name="_Heading_Comps 24May02_Final_DRAFT Results_1H2008 Geo Segmentation v.01" xfId="1167" xr:uid="{08AB4661-447D-498D-801E-8105F7176725}"/>
    <cellStyle name="_Heading_Comps 24May02_Final_DRAFT Results_FY2008 v.01" xfId="1168" xr:uid="{350DF23C-A037-4903-80D7-DA3EE545FC02}"/>
    <cellStyle name="_Heading_Comps 24May02_Final_DRAFT Results_FY2008 v.01_Tabelle per Documento Piano" xfId="1169" xr:uid="{8AE10ED8-B9EE-4FEF-860D-678F61C61CDB}"/>
    <cellStyle name="_Heading_Comps 24May02_Final_DRAFT_Results_FY2009_v.DRAFT" xfId="1170" xr:uid="{091D5304-82B6-4F63-929E-383781FF3EBA}"/>
    <cellStyle name="_Heading_Comps 24May02_Final_DRAFT_Results_FY2009_v.DRAFT_Tabelle per Documento Piano" xfId="1171" xr:uid="{DFE03ED5-F7CC-429F-A072-E5F53BEDFAB3}"/>
    <cellStyle name="_Heading_Comps 24May02_Final_TOOL_Results_1Q2009 v.01" xfId="1172" xr:uid="{B7E009CE-0D10-4B49-A4C5-A07F7C301E65}"/>
    <cellStyle name="_Heading_D_Provision analysis_ GS Output" xfId="1173" xr:uid="{73728A67-4639-45AC-8BA2-A55B5D6381A2}"/>
    <cellStyle name="_Heading_D_Provision analysis_ GS Output_2008 FY Change Free Stock Evaluation v.01" xfId="1174" xr:uid="{7FDC59DB-9F71-45F2-A8E0-84BD54282FF9}"/>
    <cellStyle name="_Heading_D_Provision analysis_ GS Output_DRAFT Results_1H2008 Geo Segmentation v.01" xfId="1175" xr:uid="{85D76595-C68A-4537-A6EF-51AA0A747FB2}"/>
    <cellStyle name="_Heading_D_Provision analysis_ GS Output_DRAFT Results_FY2008 v.01" xfId="1176" xr:uid="{50091F5F-323B-4CD2-81BC-2D621BDE5801}"/>
    <cellStyle name="_Heading_D_Provision analysis_ GS Output_DRAFT Results_FY2008 v.01_Tabelle per Documento Piano" xfId="1177" xr:uid="{1887EABF-3D8D-4512-ADBD-D451F918BA0D}"/>
    <cellStyle name="_Heading_D_Provision analysis_ GS Output_DRAFT_Results_FY2009_v.DRAFT" xfId="1178" xr:uid="{C64F7D43-607D-43C9-BCC2-AD9AB3F34EF0}"/>
    <cellStyle name="_Heading_D_Provision analysis_ GS Output_DRAFT_Results_FY2009_v.DRAFT_Tabelle per Documento Piano" xfId="1179" xr:uid="{A0655AA0-FC85-4A2A-8AEA-192137CCE7DD}"/>
    <cellStyle name="_Heading_D_Provision analysis_ GS Output_TOOL_Results_1Q2009 v.01" xfId="1180" xr:uid="{6644DE25-0661-48B3-9618-CFCBBCE78EE1}"/>
    <cellStyle name="_Heading_Debt Adjustment" xfId="1181" xr:uid="{9B50552D-A4E1-4AFE-8F85-F1E38FD44D32}"/>
    <cellStyle name="_Heading_DRAFT Results_1H2008 Geo Segmentation v.01" xfId="1182" xr:uid="{59FFD513-F6E7-4FEC-839B-DF97C156D0FB}"/>
    <cellStyle name="_Heading_DRAFT Results_FY2008 v.01" xfId="1183" xr:uid="{1626E249-D2E6-43D2-82D8-F01A2951497B}"/>
    <cellStyle name="_Heading_DRAFT Results_FY2008 v.01_Tabelle per Documento Piano" xfId="1184" xr:uid="{F2132AD0-B22E-434A-B082-9C2613612B7D}"/>
    <cellStyle name="_Heading_DRAFT_Results_FY2009_v.DRAFT" xfId="1185" xr:uid="{9865F702-B494-485C-8D18-753E6D8726F5}"/>
    <cellStyle name="_Heading_DRAFT_Results_FY2009_v.DRAFT_Tabelle per Documento Piano" xfId="1186" xr:uid="{822ABF50-B3FA-4BEE-8393-F2287D5D52B3}"/>
    <cellStyle name="_Heading_EBITDA_Breakdown2006-08" xfId="1187" xr:uid="{E4716E63-DB2E-43A8-AED4-F6C3C017B858}"/>
    <cellStyle name="_Heading_EBITDA_Breakdown2006-08_Tabelle per Documento Piano" xfId="1188" xr:uid="{D915D7A7-61A9-488A-B1D2-639D2DCE2629}"/>
    <cellStyle name="_Heading_MP 2006 Budget - pro-forma covenant compliance model" xfId="1189" xr:uid="{DE050DD6-A528-4A02-9233-C919DF8BE670}"/>
    <cellStyle name="_Heading_MP 2006 Budget - pro-forma covenant compliance model_2008 FY Change Free Stock Evaluation v.01" xfId="1190" xr:uid="{6ADAE582-D469-477E-8685-7AC1B06CB507}"/>
    <cellStyle name="_Heading_MP 2006 Budget - pro-forma covenant compliance model_2008 FY Change Free Stock Evaluation v.01_Tabelle per Documento Piano" xfId="1191" xr:uid="{E466565A-7840-4FC0-A742-E34784746BD9}"/>
    <cellStyle name="_Heading_MP 2006 Budget - pro-forma covenant compliance model_DRAFT Results_1H2008 Geo Segmentation v.01" xfId="1192" xr:uid="{9E002453-25D0-41AC-A3E6-613E5C09CD3F}"/>
    <cellStyle name="_Heading_MP 2006 Budget - pro-forma covenant compliance model_DRAFT Results_1H2008 Geo Segmentation v.01_Tabelle per Documento Piano" xfId="1193" xr:uid="{86F0755A-A0E1-40B0-A82B-1543D0DF7DA9}"/>
    <cellStyle name="_Heading_MP 2006 Budget - pro-forma covenant compliance model_DRAFT Results_FY2008 v.01" xfId="1194" xr:uid="{A6E591E9-C7AE-4329-9E81-D8A86DB5B269}"/>
    <cellStyle name="_Heading_MP 2006 Budget - pro-forma covenant compliance model_DRAFT_Results_FY2009_v.DRAFT" xfId="1195" xr:uid="{64810183-E460-4295-B386-32B9C00E4ABD}"/>
    <cellStyle name="_Heading_MP 2006 Budget - pro-forma covenant compliance model_Tabelle per Documento Piano" xfId="1196" xr:uid="{9A34E0B7-DEFC-42ED-896A-280369BD53BE}"/>
    <cellStyle name="_Heading_MP 2006 Budget - pro-forma covenant compliance model_TOOL_Results_1Q2009 v.01" xfId="1197" xr:uid="{8E3072AE-9F3F-4A24-A129-FC92ADFC20C4}"/>
    <cellStyle name="_Heading_MP 2006 Budget - pro-forma covenant compliance model_TOOL_Results_1Q2009 v.01_Tabelle per Documento Piano" xfId="1198" xr:uid="{6C78CDC8-9485-401E-9F59-6CAEF1C238B2}"/>
    <cellStyle name="_Heading_prestemp" xfId="1199" xr:uid="{E6365035-D19C-4543-BB64-2C889960172E}"/>
    <cellStyle name="_Heading_prestemp_2008 FY Change Free Stock Evaluation v.01" xfId="1200" xr:uid="{29F774FF-65A2-497C-9304-C55004BB97E4}"/>
    <cellStyle name="_Heading_prestemp_DRAFT Results_1H2008 Geo Segmentation v.01" xfId="1201" xr:uid="{6A38DC41-E9A3-47BC-B253-3A618349F2D9}"/>
    <cellStyle name="_Heading_prestemp_DRAFT Results_FY2008 v.01" xfId="1202" xr:uid="{771CAE83-FEA3-4E3F-842D-D38445272243}"/>
    <cellStyle name="_Heading_prestemp_DRAFT Results_FY2008 v.01_Tabelle per Documento Piano" xfId="1203" xr:uid="{B39C5A9F-FB36-4DA2-A2B5-E9DF0F441B09}"/>
    <cellStyle name="_Heading_prestemp_DRAFT_Results_FY2009_v.DRAFT" xfId="1204" xr:uid="{9A537EA7-FA12-4E71-BBEA-8F43CDA2DEF4}"/>
    <cellStyle name="_Heading_prestemp_DRAFT_Results_FY2009_v.DRAFT_Tabelle per Documento Piano" xfId="1205" xr:uid="{4D7313AA-6E7B-4150-BF7F-780F9ACEC34A}"/>
    <cellStyle name="_Heading_prestemp_TOOL_Results_1Q2009 v.01" xfId="1206" xr:uid="{76FCB7CE-BC2C-45AD-8D86-579E36DA9DE5}"/>
    <cellStyle name="_Heading_Purchase Price Calculation" xfId="1207" xr:uid="{0E38643C-00D8-43C2-B3DC-80CCD595F460}"/>
    <cellStyle name="_Heading_Purchase Price Calculation_2008 FY Change Free Stock Evaluation v.01" xfId="1208" xr:uid="{7567CB19-07C7-43B7-B02A-9BF2C4C2924C}"/>
    <cellStyle name="_Heading_Purchase Price Calculation_DRAFT Results_1H2008 Geo Segmentation v.01" xfId="1209" xr:uid="{563B4EC2-6B95-409E-A5CE-F16090ECAD25}"/>
    <cellStyle name="_Heading_Purchase Price Calculation_DRAFT Results_FY2008 v.01" xfId="1210" xr:uid="{930EBF2A-A325-419C-80B6-381E585B158C}"/>
    <cellStyle name="_Heading_Purchase Price Calculation_DRAFT Results_FY2008 v.01_Tabelle per Documento Piano" xfId="1211" xr:uid="{DD51B109-CAA3-4322-A955-FEE1DAA8510A}"/>
    <cellStyle name="_Heading_Purchase Price Calculation_DRAFT_Results_FY2009_v.DRAFT" xfId="1212" xr:uid="{191064F3-7DE2-4CA8-A305-FF658200F846}"/>
    <cellStyle name="_Heading_Purchase Price Calculation_DRAFT_Results_FY2009_v.DRAFT_Tabelle per Documento Piano" xfId="1213" xr:uid="{30282063-469E-427C-9870-AC0215A2A9C9}"/>
    <cellStyle name="_Heading_Purchase Price Calculation_TOOL_Results_1Q2009 v.01" xfId="1214" xr:uid="{B6CC0BD8-DABF-4B9C-B60D-4539749D5302}"/>
    <cellStyle name="_Heading_Semperit AVP 14-Nov-2002" xfId="1215" xr:uid="{EA17B107-2542-431A-B4E9-424A667B74F7}"/>
    <cellStyle name="_Heading_Semperit AVP 14-Nov-2002_2008 FY Change Free Stock Evaluation v.01" xfId="1216" xr:uid="{D67F2125-3640-483A-8602-E2D152356306}"/>
    <cellStyle name="_Heading_Semperit AVP 14-Nov-2002_DRAFT Results_1H2008 Geo Segmentation v.01" xfId="1217" xr:uid="{C202BC16-C7EA-47FE-A069-8F0FB98057BA}"/>
    <cellStyle name="_Heading_Semperit AVP 14-Nov-2002_DRAFT Results_FY2008 v.01" xfId="1218" xr:uid="{F9CF93D3-72AE-42AC-80F6-7CD3EE67CCF3}"/>
    <cellStyle name="_Heading_Semperit AVP 14-Nov-2002_DRAFT Results_FY2008 v.01_Tabelle per Documento Piano" xfId="1219" xr:uid="{80EF2DDC-407E-4893-BC44-C9AE6F5CE3AE}"/>
    <cellStyle name="_Heading_Semperit AVP 14-Nov-2002_DRAFT_Results_FY2009_v.DRAFT" xfId="1220" xr:uid="{D9ADC203-4145-466A-9AEF-27D45F8A9C54}"/>
    <cellStyle name="_Heading_Semperit AVP 14-Nov-2002_DRAFT_Results_FY2009_v.DRAFT_Tabelle per Documento Piano" xfId="1221" xr:uid="{C87D15B9-3D89-4BB3-BF23-AD162D00BD9F}"/>
    <cellStyle name="_Heading_Semperit AVP 14-Nov-2002_TOOL_Results_1Q2009 v.01" xfId="1222" xr:uid="{96AA1D25-F037-435F-ADE8-90EF2D1E69E6}"/>
    <cellStyle name="_Heading_TOOL_Results_1Q2009 v.01" xfId="1223" xr:uid="{0691A8CD-0477-4358-BDD0-7FAC425C2089}"/>
    <cellStyle name="_Heading_Wienerberger AVP 2003-08-15" xfId="1224" xr:uid="{DD30099E-73F0-4345-A2FA-6EA6307CE67C}"/>
    <cellStyle name="_Heading_Wienerberger AVP 2003-08-15_2008 FY Change Free Stock Evaluation v.01" xfId="1225" xr:uid="{C9B76306-461D-4EB9-8B94-92426F50D2A1}"/>
    <cellStyle name="_Heading_Wienerberger AVP 2003-08-15_DRAFT Results_1H2008 Geo Segmentation v.01" xfId="1226" xr:uid="{7DAE5663-EB75-40B3-B5C4-BC9EE05EE927}"/>
    <cellStyle name="_Heading_Wienerberger AVP 2003-08-15_DRAFT Results_FY2008 v.01" xfId="1227" xr:uid="{5BDDDA89-1298-4876-9C06-034F6AEFC8F3}"/>
    <cellStyle name="_Heading_Wienerberger AVP 2003-08-15_DRAFT Results_FY2008 v.01_Tabelle per Documento Piano" xfId="1228" xr:uid="{CC33A3AE-4314-4580-A29F-AC64655FB880}"/>
    <cellStyle name="_Heading_Wienerberger AVP 2003-08-15_DRAFT_Results_FY2009_v.DRAFT" xfId="1229" xr:uid="{375EBF6C-C06D-4FB8-A26E-BC57E296F8F6}"/>
    <cellStyle name="_Heading_Wienerberger AVP 2003-08-15_DRAFT_Results_FY2009_v.DRAFT_Tabelle per Documento Piano" xfId="1230" xr:uid="{C944AF7C-719A-446D-A148-7DE10448C917}"/>
    <cellStyle name="_Heading_Wienerberger AVP 2003-08-15_TOOL_Results_1Q2009 v.01" xfId="1231" xr:uid="{D5BA674E-0D38-4DFD-91DF-E3921908B2B3}"/>
    <cellStyle name="_Heading_Wienerberger Estimates" xfId="1232" xr:uid="{3CCE6698-018E-4DF1-98BD-9EB056011BDB}"/>
    <cellStyle name="_Heading_Wienerberger Estimates_2008 FY Change Free Stock Evaluation v.01" xfId="1233" xr:uid="{465A2787-9B93-4B02-ACA7-B2CDC02B4FCA}"/>
    <cellStyle name="_Heading_Wienerberger Estimates_2008 FY Change Free Stock Evaluation v.01_Tabelle per Documento Piano" xfId="1234" xr:uid="{E53AFD18-4DDB-4231-981C-35C068ADD9CA}"/>
    <cellStyle name="_Heading_Wienerberger Estimates_DRAFT Results_1H2008 Geo Segmentation v.01" xfId="1235" xr:uid="{C0BBBE0C-1028-454E-81AB-354033C0EB0B}"/>
    <cellStyle name="_Heading_Wienerberger Estimates_DRAFT Results_1H2008 Geo Segmentation v.01_Tabelle per Documento Piano" xfId="1236" xr:uid="{C43A4928-954A-4A44-B9A9-2388C9FD3C26}"/>
    <cellStyle name="_Heading_Wienerberger Estimates_DRAFT Results_FY2008 v.01" xfId="1237" xr:uid="{197022FA-6291-4113-BAF1-C87FBA5B2574}"/>
    <cellStyle name="_Heading_Wienerberger Estimates_DRAFT_Results_FY2009_v.DRAFT" xfId="1238" xr:uid="{230F71C2-C19F-44F9-9602-44CC3125F366}"/>
    <cellStyle name="_Heading_Wienerberger Estimates_Tabelle per Documento Piano" xfId="1239" xr:uid="{2B925E68-10B0-4FE4-9D57-627BF5F1A23B}"/>
    <cellStyle name="_Heading_Wienerberger Estimates_TOOL_Results_1Q2009 v.01" xfId="1240" xr:uid="{52E730C7-5572-47D8-9D32-27ED4C31261B}"/>
    <cellStyle name="_Heading_Wienerberger Estimates_TOOL_Results_1Q2009 v.01_Tabelle per Documento Piano" xfId="1241" xr:uid="{CDA3F275-D42F-4E2C-A483-128297413EE0}"/>
    <cellStyle name="_Headline" xfId="1242" xr:uid="{8CFA9BD2-A54F-44F8-94AC-8062570CA3F7}"/>
    <cellStyle name="_Headline_2008 FY Change Free Stock Evaluation v.01" xfId="1243" xr:uid="{B3BF4724-7956-414D-BBF3-BD90651D2C01}"/>
    <cellStyle name="_Headline_2008 FY Change Free Stock Evaluation v.01_Tabelle per Documento Piano" xfId="1244" xr:uid="{5CFC3198-3BA2-4090-AD90-FDF58541DF71}"/>
    <cellStyle name="_Headline_DRAFT Results_1H2008 Geo Segmentation v.01" xfId="1245" xr:uid="{7C287E25-7C00-4DEB-8008-1F19F4FF7881}"/>
    <cellStyle name="_Headline_DRAFT Results_1H2008 Geo Segmentation v.01_Tabelle per Documento Piano" xfId="1246" xr:uid="{0960C00C-C437-4974-849F-53CF2EAF6A5C}"/>
    <cellStyle name="_Headline_DRAFT Results_FY2008 v.01" xfId="1247" xr:uid="{0406AC83-A4AA-4D50-81A8-9AE50FEAE126}"/>
    <cellStyle name="_Headline_DRAFT_Results_FY2009_v.DRAFT" xfId="1248" xr:uid="{380CCF42-A1D4-44E4-B729-5379644A365D}"/>
    <cellStyle name="_Headline_Tabelle per Documento Piano" xfId="1249" xr:uid="{BC63928D-8ECC-4352-B475-7904CD5C87DA}"/>
    <cellStyle name="_Headline_TOOL_Results_1Q2009 v.01" xfId="1250" xr:uid="{10FC54AD-B3E4-47E1-84E3-59F5C2206E34}"/>
    <cellStyle name="_Headline_TOOL_Results_1Q2009 v.01_Tabelle per Documento Piano" xfId="1251" xr:uid="{7888CE2D-17F9-4661-A7A6-37C87253E8E4}"/>
    <cellStyle name="_Highlight" xfId="1252" xr:uid="{F4FF705A-F76B-47FE-96FA-6DEA62F0CCB6}"/>
    <cellStyle name="_Highlight 2" xfId="1253" xr:uid="{8F632E52-B8FB-4132-915E-EE67AE1C097C}"/>
    <cellStyle name="_Highlight_01 Offer Sensitivity Analysis" xfId="1254" xr:uid="{E0184E89-096D-4923-BE0C-D143C87AE9AE}"/>
    <cellStyle name="_Highlight_01 Offer Sensitivity Analysis 2" xfId="1255" xr:uid="{EAA55298-6F1C-44A4-97C9-FE3B3F0E8F98}"/>
    <cellStyle name="_Highlight_Caroline Model" xfId="1256" xr:uid="{5E9D5344-B3A6-4EAC-8993-9008310769C4}"/>
    <cellStyle name="_Highlight_Comps 24May02_Final" xfId="1257" xr:uid="{33FFA432-EB40-41C8-8DCC-0119E35B4DB5}"/>
    <cellStyle name="_Highlight_D_Provision analysis_ GS Output" xfId="1258" xr:uid="{A4D8D4D1-2D3A-4EA8-BE2D-69AA31726E9A}"/>
    <cellStyle name="_Highlight_D_Provision analysis_ GS Output 2" xfId="1259" xr:uid="{0E9C7EB1-3262-4704-84DD-39EDE1DD69B4}"/>
    <cellStyle name="_Highlight_Financials" xfId="1260" xr:uid="{6E1FFBC6-1F8B-4AA0-BB6B-EFA47E06F1A0}"/>
    <cellStyle name="_Highlight_Management Numbers Linked" xfId="1261" xr:uid="{3402A5C0-44D7-45A1-AFA1-E9FA39EEB93F}"/>
    <cellStyle name="_Highlight_Management Numbers Linked 2" xfId="1262" xr:uid="{93FE32D8-AC41-4A89-B878-B289B764344E}"/>
    <cellStyle name="_KPN Fixed" xfId="1263" xr:uid="{4659745E-5D56-4B3B-952A-C52BB80BF3D3}"/>
    <cellStyle name="_KPN Fixed 2" xfId="1264" xr:uid="{C773A53C-2740-4CD3-8290-F448D584F167}"/>
    <cellStyle name="_Multiple" xfId="1265" xr:uid="{DCAEA0C2-6268-4F9F-8061-5F976772C663}"/>
    <cellStyle name="_Multiple 2" xfId="1266" xr:uid="{CA34CE20-1690-4A07-A128-8381008FBB91}"/>
    <cellStyle name="_Multiple_01 Offer Sensitivity Analysis" xfId="1267" xr:uid="{0D031335-AC48-4C59-8525-5D98E9980BB0}"/>
    <cellStyle name="_Multiple_03 DCF NSS 10Yr Draft 6 Nov 03 A1" xfId="1268" xr:uid="{FA4D5F7C-F5D3-4CA2-A395-81E13A8B46EA}"/>
    <cellStyle name="_Multiple_03 DCF NSS 10Yr Draft 6 Nov 03 A1 2" xfId="1269" xr:uid="{25D82CCB-694A-4D2E-9787-EBA86644AD13}"/>
    <cellStyle name="_Multiple_06 Tyres CSC" xfId="1270" xr:uid="{1C6A2BCC-06E4-44D8-AC36-2F7FAA7DBAF8}"/>
    <cellStyle name="_Multiple_06 Tyres CSC 2" xfId="1271" xr:uid="{D59916B8-37FF-4568-8583-EB55DDE0C37C}"/>
    <cellStyle name="_Multiple_2001 07 19" xfId="1272" xr:uid="{EDEA418D-2A3A-44FE-B00E-6EA55B140937}"/>
    <cellStyle name="_Multiple_2001 07 19 2" xfId="1273" xr:uid="{85D190C6-EABF-470A-A083-C441A8F42771}"/>
    <cellStyle name="_Multiple_2001 09 24" xfId="1274" xr:uid="{9F94256B-4446-4162-BFD4-88AAC20A2762}"/>
    <cellStyle name="_Multiple_2001 09 24 2" xfId="1275" xr:uid="{94AED87C-3E3C-4187-AF35-F3CB01FBE36D}"/>
    <cellStyle name="_Multiple_23 LBO Model" xfId="1276" xr:uid="{8040AC51-C2B1-48C4-BAF2-10421BCAE8A1}"/>
    <cellStyle name="_Multiple_23 LBO Model 2" xfId="1277" xr:uid="{B99DCC71-3D9B-40E1-9D74-67C249583910}"/>
    <cellStyle name="_Multiple_Accretion_Dilution_June21" xfId="1278" xr:uid="{6F7856CF-7271-46BB-84EE-2F8BD7B71642}"/>
    <cellStyle name="_Multiple_Accretion_Dilution_June21 2" xfId="1279" xr:uid="{C85D7D85-661F-407A-92E2-80A2A1F094BA}"/>
    <cellStyle name="_Multiple_Accretion_Management_19Sep" xfId="1280" xr:uid="{41024B9C-C87C-4260-8646-162B73B4E7DE}"/>
    <cellStyle name="_Multiple_Accretion_Management_19Sep 2" xfId="1281" xr:uid="{AB5ACE94-FACC-4C28-BDC8-9B40150B02C3}"/>
    <cellStyle name="_Multiple_Accretion_Management_21Aug.2" xfId="1282" xr:uid="{1A6519EE-AC87-4C88-941B-F0E515ECA8C3}"/>
    <cellStyle name="_Multiple_Accretion_Management_21Aug.2 2" xfId="1283" xr:uid="{4D3A59FC-9752-4D6E-969A-E65017A19D40}"/>
    <cellStyle name="_Multiple_Accretion_Management_Sep1" xfId="1284" xr:uid="{DFCB2B11-9FBC-4FB9-BB3B-FCAD0FC80B00}"/>
    <cellStyle name="_Multiple_Accretion_Management_Sep1 2" xfId="1285" xr:uid="{5106836C-69B4-4279-8FF6-3F150D5E2C09}"/>
    <cellStyle name="_Multiple_AVP" xfId="1286" xr:uid="{E9B95D82-FF2F-412E-85D0-08E5F519D7D0}"/>
    <cellStyle name="_Multiple_AVP 2" xfId="1287" xr:uid="{9D16F82F-04CB-4CE1-9068-0E52F11D6810}"/>
    <cellStyle name="_Multiple_Benchmarking 17 07 2001 02" xfId="1288" xr:uid="{97C6D841-4476-4176-8C26-952A4C9D851E}"/>
    <cellStyle name="_Multiple_Benchmarking 17 07 2001 02 2" xfId="1289" xr:uid="{C3330F2A-AB04-41AA-A776-7D2108ABB4B1}"/>
    <cellStyle name="_Multiple_Book1" xfId="1290" xr:uid="{4EA42D33-15B5-44B2-87AB-1DFFF8ED7E16}"/>
    <cellStyle name="_Multiple_Book1 2" xfId="1291" xr:uid="{9FCA9C19-2A86-43DB-87D8-D6EA1D3D065E}"/>
    <cellStyle name="_Multiple_Book1 3" xfId="1292" xr:uid="{2D832D91-D45E-4283-9396-D73D58B71CB4}"/>
    <cellStyle name="_Multiple_Book1_01 Merger plan" xfId="1293" xr:uid="{B8E27063-71C0-4348-AF64-4852A3587930}"/>
    <cellStyle name="_Multiple_Book1_01 Merger plan 2" xfId="1294" xr:uid="{EE9082E3-1026-45B6-90A0-F3F85FE0C84D}"/>
    <cellStyle name="_Multiple_Book1_FT-13Sept2001" xfId="1295" xr:uid="{8CE9F81A-4B87-4335-963C-B7093A9F050C}"/>
    <cellStyle name="_Multiple_Book1_FT-13Sept2001 2" xfId="1296" xr:uid="{32D02EB3-C84D-4748-B27D-28225F0E3947}"/>
    <cellStyle name="_Multiple_Book1_FT-13Sept2001 3" xfId="1297" xr:uid="{9D9DBDB3-7735-4B2D-9EC7-ABCFF6EDF8AF}"/>
    <cellStyle name="_Multiple_Book1_Jazztel model 16DP3-Exhibits" xfId="1298" xr:uid="{425D5023-C3EE-47B8-86CA-C648899F71C9}"/>
    <cellStyle name="_Multiple_Book1_Jazztel model 16DP3-Exhibits 2" xfId="1299" xr:uid="{43D189A9-1AC0-42DA-9AC2-6E264730EA73}"/>
    <cellStyle name="_Multiple_Book1_Jazztel model 16DP3-Exhibits_FT-13Sept2001" xfId="1300" xr:uid="{A765FC37-E603-4388-9EA4-79E3EFBFD8F0}"/>
    <cellStyle name="_Multiple_Book1_Jazztel model 16DP3-Exhibits_FT-13Sept2001 2" xfId="1301" xr:uid="{34D031B6-BD5F-4C17-B3FF-4C76DCE7A848}"/>
    <cellStyle name="_Multiple_Book1_Jazztel model 18DP-exhibits" xfId="1302" xr:uid="{B86BFB8F-2121-43B3-9E6F-340EF54CEE07}"/>
    <cellStyle name="_Multiple_Book1_Jazztel model 18DP-exhibits 2" xfId="1303" xr:uid="{6FD2DDFF-DB29-4E7A-BE53-5B0AFD584D78}"/>
    <cellStyle name="_Multiple_Book1_Jazztel model 18DP-exhibits_FT-13Sept2001" xfId="1304" xr:uid="{AF22C297-F73B-403E-9514-B86981FC2933}"/>
    <cellStyle name="_Multiple_Book1_Jazztel model 18DP-exhibits_FT-13Sept2001 2" xfId="1305" xr:uid="{4DCB2E6B-4D12-41BB-A0EC-B0498C7AE54C}"/>
    <cellStyle name="_Multiple_Book1_Jazztel model 18DP-exhibits_FT-13Sept2001 3" xfId="1306" xr:uid="{BE9990C2-6C77-412A-BBF9-9FED2DE1D490}"/>
    <cellStyle name="_Multiple_Book1_Jazztel model 18DP-exhibits_Orange-Mar01" xfId="1307" xr:uid="{AF13F76D-51BC-4ACA-A479-F6DD829F95C2}"/>
    <cellStyle name="_Multiple_Book1_Jazztel model 18DP-exhibits_Orange-Mar01 2" xfId="1308" xr:uid="{D952DCCF-DE93-41FB-AB74-1D77B6374B3B}"/>
    <cellStyle name="_Multiple_Book1_Jazztel model 18DP-exhibits_Orange-May01" xfId="1309" xr:uid="{53E85C23-664F-4F2F-9122-78E1CBE9D930}"/>
    <cellStyle name="_Multiple_Book1_Jazztel model 18DP-exhibits_Orange-May01 2" xfId="1310" xr:uid="{EDAE413E-AC38-44C4-A329-6EB8155DB06D}"/>
    <cellStyle name="_Multiple_Book1_Jazztel model 18DP-exhibits_T_MOBIL2" xfId="1311" xr:uid="{D0EFBE94-8546-47FF-A2DC-798B0415A284}"/>
    <cellStyle name="_Multiple_Book1_Jazztel model 18DP-exhibits_T_MOBIL2 2" xfId="1312" xr:uid="{F43E3F6D-6C7D-4774-AAE4-D2E7C9026011}"/>
    <cellStyle name="_Multiple_Book1_Jazztel model 18DP-exhibits_T_MOBIL2 3" xfId="1313" xr:uid="{DCB7C945-7A04-4960-B846-47EFAF7E8D5C}"/>
    <cellStyle name="_Multiple_Book1_Jazztel model 18DP-exhibits_T_MOBIL2_FT-13Sept2001" xfId="1314" xr:uid="{7FA36554-8F22-4344-9934-BC81278EDBA5}"/>
    <cellStyle name="_Multiple_Book1_Jazztel model 18DP-exhibits_T_MOBIL2_FT-13Sept2001 2" xfId="1315" xr:uid="{DD2AF2B4-80A9-4F80-B435-7A9D68DE054A}"/>
    <cellStyle name="_Multiple_Book1_Jazztel model 18DP-exhibits_T_MOBIL2_FT-13Sept2001 3" xfId="1316" xr:uid="{49BEBCF0-E210-4E4C-9A8F-9864DEA16176}"/>
    <cellStyle name="_Multiple_Book1_Jazztel model 18DP-exhibits_T_MOBIL2_Orange-May01" xfId="1317" xr:uid="{9106B2E7-C8A0-4738-8846-AA69458EE47A}"/>
    <cellStyle name="_Multiple_Book1_Jazztel model 18DP-exhibits_T_MOBIL2_Orange-May01 2" xfId="1318" xr:uid="{45BCFB05-8357-4F0F-9726-FAF3A536C82A}"/>
    <cellStyle name="_Multiple_Book1_Jazztel model 18DP-exhibits_T_MOBIL2_Orange-May01 3" xfId="1319" xr:uid="{6F528567-9B5A-425E-AF9A-F16BBE5C05CC}"/>
    <cellStyle name="_Multiple_Book1_Jazztel model 18DP-exhibits_TDC-EQUITY MODEL-Nov2001" xfId="1320" xr:uid="{9EF95D1B-AC11-4958-AACB-D05AD81BE954}"/>
    <cellStyle name="_Multiple_Book1_Jazztel model 18DP-exhibits_TDC-EQUITY MODEL-Nov2001 2" xfId="1321" xr:uid="{AEAFEE0B-93A3-4B31-B346-2C11D83C4584}"/>
    <cellStyle name="_Multiple_Book1_Jazztel model 18DP-exhibits_TDC-GS-30Nov2001" xfId="1322" xr:uid="{26670125-4042-470B-8EE6-CB2933DDC509}"/>
    <cellStyle name="_Multiple_Book1_Jazztel model 18DP-exhibits_TDC-GS-30Nov2001 2" xfId="1323" xr:uid="{19779759-543E-4B7C-8321-669558F54A28}"/>
    <cellStyle name="_Multiple_Book1_Jazztel model 18DP-exhibits_TDC-Nov2001" xfId="1324" xr:uid="{9C90109E-D6C1-4B74-A414-80368AEC019C}"/>
    <cellStyle name="_Multiple_Book1_Jazztel model 18DP-exhibits_TDC-Nov2001 2" xfId="1325" xr:uid="{0F3A7BDB-ECF7-43DD-9253-74798B566D1B}"/>
    <cellStyle name="_Multiple_Book1_Jazztel model 18DP-exhibits_TEF_Movile_Jan01" xfId="1326" xr:uid="{D1384211-2DCF-4B24-A652-2E41205CBC80}"/>
    <cellStyle name="_Multiple_Book1_Jazztel model 18DP-exhibits_TEF_Movile_Jan01 2" xfId="1327" xr:uid="{C78C829E-2986-49CF-9D3C-DCC85412B400}"/>
    <cellStyle name="_Multiple_Book1_Jazztel model 18DP-exhibits_TEF_Movile_Jan01_Template Wacc" xfId="1328" xr:uid="{66B8882F-5265-4EA9-AC83-46178A96384D}"/>
    <cellStyle name="_Multiple_Book1_Jazztel model 18DP-exhibits_TEF_Movile_Jan01_Template Wacc 2" xfId="1329" xr:uid="{F6A00A6E-EDFA-4610-8EAE-3AEA0ACFAF1E}"/>
    <cellStyle name="_Multiple_Book1_Jazztel model 18DP-exhibits_TEF_Movile_Mar01_new1" xfId="1330" xr:uid="{6113FEFC-4CB8-4133-B27C-F19F583A2DED}"/>
    <cellStyle name="_Multiple_Book1_Jazztel model 18DP-exhibits_TEF_Movile_Mar01_new1 2" xfId="1331" xr:uid="{D0C9EDDF-C77B-413D-BE4F-BDC1F2F8D2D3}"/>
    <cellStyle name="_Multiple_Book1_Jazztel model 18DP-exhibits_TEF_Movile_Mar01_new1_Template Wacc" xfId="1332" xr:uid="{103E42A2-DCD5-4585-AC2B-C17127BAF1D6}"/>
    <cellStyle name="_Multiple_Book1_Jazztel model 18DP-exhibits_TEF_Movile_Mar01_new1_Template Wacc 2" xfId="1333" xr:uid="{9ADD566D-BE25-4A1E-9688-02A292D048E2}"/>
    <cellStyle name="_Multiple_Book1_Jazztel model 18DP-exhibits_TelenorInitiation-11Jan01" xfId="1334" xr:uid="{B3D4E015-7992-47BF-826D-C8704EB9B786}"/>
    <cellStyle name="_Multiple_Book1_Jazztel model 18DP-exhibits_TelenorInitiation-11Jan01 2" xfId="1335" xr:uid="{736FC3B4-5E6A-4305-8C51-A7BE944542A5}"/>
    <cellStyle name="_Multiple_Book1_Jazztel model 18DP-exhibits_TelenorWIPFeb01" xfId="1336" xr:uid="{6132985E-B95D-468D-A863-118137DCB8CD}"/>
    <cellStyle name="_Multiple_Book1_Jazztel model 18DP-exhibits_TelenorWIPFeb01 2" xfId="1337" xr:uid="{3C15FF76-30C6-498A-A0B9-0E07241DCC1B}"/>
    <cellStyle name="_Multiple_Book1_Jazztel model 18DP-exhibits_Telia-April01(new structure)" xfId="1338" xr:uid="{16C78306-84E0-48D4-92C6-FCF017FF587A}"/>
    <cellStyle name="_Multiple_Book1_Jazztel model 18DP-exhibits_Telia-April01(new structure) 2" xfId="1339" xr:uid="{18F5F24F-3CC2-400C-AD93-35E6F6045311}"/>
    <cellStyle name="_Multiple_Book1_Jazztel1" xfId="1340" xr:uid="{7E2D8FE1-BF4F-4345-B7BC-86A99CAC1EDA}"/>
    <cellStyle name="_Multiple_Book1_Jazztel1_TDC-EQUITY MODEL-Nov2001" xfId="1341" xr:uid="{8DCD665B-03EF-45B8-B6F2-47D6FDE548CD}"/>
    <cellStyle name="_Multiple_Book1_Jazztel1_TDC-EQUITY MODEL-Nov2001 2" xfId="1342" xr:uid="{B70C370E-2264-4C08-A7CD-2BE1C388EC84}"/>
    <cellStyle name="_Multiple_Book1_Jazztel1_TDC-GS-30Nov2001" xfId="1343" xr:uid="{2DD464D9-AA6F-4907-AE70-33B3FF1E2349}"/>
    <cellStyle name="_Multiple_Book1_Jazztel1_TDC-GS-30Nov2001 2" xfId="1344" xr:uid="{D2A5C54E-D883-436C-8813-8855CC32AEF8}"/>
    <cellStyle name="_Multiple_Book1_Jazztel1_TDC-Nov2001" xfId="1345" xr:uid="{EF12B4F5-76F6-4018-9026-9D7DC4628DC6}"/>
    <cellStyle name="_Multiple_Book1_Jazztel1_TDC-Nov2001 2" xfId="1346" xr:uid="{7DCD9474-7838-4344-B8D4-E1CCCDABD17C}"/>
    <cellStyle name="_Multiple_Book1_Jazztel1_TEF_Movile_Jan01" xfId="1347" xr:uid="{02DCD3F6-E9A6-4970-8848-0FFE6AC2E7D7}"/>
    <cellStyle name="_Multiple_Book1_Jazztel1_TEF_Movile_Jan01 2" xfId="1348" xr:uid="{24AA92BC-230D-4A41-8583-BE59859F6E07}"/>
    <cellStyle name="_Multiple_Book1_Jazztel1_TEF_Movile_Mar01_new1" xfId="1349" xr:uid="{BF3B00EA-FD25-4FB9-A72E-924A81B1EF57}"/>
    <cellStyle name="_Multiple_Book1_Jazztel1_TEF_Movile_Mar01_new1 2" xfId="1350" xr:uid="{12F6FAE4-5330-41E0-A1B0-225D6A069F68}"/>
    <cellStyle name="_Multiple_Book1_Orange-Mar01" xfId="1351" xr:uid="{20761C14-0022-4181-B341-90A479D57E5D}"/>
    <cellStyle name="_Multiple_Book1_Orange-May01" xfId="1352" xr:uid="{85D1FEC3-23A1-4B9B-94E3-BA5A469C24AE}"/>
    <cellStyle name="_Multiple_Book1_Orange-May01 2" xfId="1353" xr:uid="{0236D1DB-D750-498C-A790-3E7B7DB8F5A7}"/>
    <cellStyle name="_Multiple_Book1_Orange-May01 3" xfId="1354" xr:uid="{EEDE7948-349E-46C5-8927-ECD9775225FD}"/>
    <cellStyle name="_Multiple_Book1_Orange-May01_23 LBO Model" xfId="1355" xr:uid="{56F90630-D9EC-4DA8-9F35-1AD0A70DD104}"/>
    <cellStyle name="_Multiple_Book1_T_MOBIL2" xfId="1356" xr:uid="{C1A0F3C9-5FD7-4D14-84C9-2616CF293D3E}"/>
    <cellStyle name="_Multiple_Book1_T_MOBIL2 2" xfId="1357" xr:uid="{1D61856F-C1C2-4DB0-B9A0-5499F31A5CB8}"/>
    <cellStyle name="_Multiple_Book1_T_MOBIL2 3" xfId="1358" xr:uid="{C3882A74-953D-488E-A0D4-FFADA5B4EB16}"/>
    <cellStyle name="_Multiple_Book1_TDC-EQUITY MODEL-Nov2001" xfId="1359" xr:uid="{1D51D22B-42A6-4D3D-85DE-AE8CC541CB4D}"/>
    <cellStyle name="_Multiple_Book1_TDC-GS-30Nov2001" xfId="1360" xr:uid="{4E44C15F-302D-456D-88C2-486D50E01B42}"/>
    <cellStyle name="_Multiple_Book1_TDC-Nov2001" xfId="1361" xr:uid="{09A30D5C-402D-47FF-9154-35DBA9933BF0}"/>
    <cellStyle name="_Multiple_Book1_TelenorInitiation-11Jan01" xfId="1362" xr:uid="{A1D875BB-1197-4827-8EA3-1F44A6A6692E}"/>
    <cellStyle name="_Multiple_Book1_TelenorWIPFeb01" xfId="1363" xr:uid="{E4D36F38-AD33-4893-9606-6D1F73CD7305}"/>
    <cellStyle name="_Multiple_Book1_Telia-April01(new structure)" xfId="1364" xr:uid="{D4053089-02E5-4906-AE91-7F8AECA3A707}"/>
    <cellStyle name="_Multiple_Book1_Telia-April01(new structure) 2" xfId="1365" xr:uid="{8E26F19A-FFAE-4E43-B16D-976770FD00DE}"/>
    <cellStyle name="_Multiple_Book11" xfId="1366" xr:uid="{CAA058C2-63CD-4FB2-8CF2-E251071A01B7}"/>
    <cellStyle name="_Multiple_Book11 2" xfId="1367" xr:uid="{51B4E3CF-F9FC-4EE2-8B44-8D84F5C0B4F8}"/>
    <cellStyle name="_Multiple_Book11 3" xfId="1368" xr:uid="{504BBE45-6D6F-422F-ACC4-A54CD31662EA}"/>
    <cellStyle name="_Multiple_Book11_FT-13Sept2001" xfId="1369" xr:uid="{D85FBCB2-ECF0-4083-8836-1268E7F6C26B}"/>
    <cellStyle name="_Multiple_Book11_FT-13Sept2001 2" xfId="1370" xr:uid="{96B9E934-A0C2-4793-95FF-65EEE477A3E9}"/>
    <cellStyle name="_Multiple_Book11_FT-13Sept2001 3" xfId="1371" xr:uid="{67C2E9EC-CD93-45E1-9F9E-37085CB6265A}"/>
    <cellStyle name="_Multiple_Book11_Jazztel model 16DP3-Exhibits" xfId="1372" xr:uid="{E856F62B-0393-45FA-9CB8-BCB5E3F502DF}"/>
    <cellStyle name="_Multiple_Book11_Jazztel model 16DP3-Exhibits 2" xfId="1373" xr:uid="{E18C7B67-247E-4CD0-84B5-BCE6C4A2002B}"/>
    <cellStyle name="_Multiple_Book11_Jazztel model 16DP3-Exhibits_FT-13Sept2001" xfId="1374" xr:uid="{8B53DE43-2121-4319-927C-0DAED8923C76}"/>
    <cellStyle name="_Multiple_Book11_Jazztel model 16DP3-Exhibits_FT-13Sept2001 2" xfId="1375" xr:uid="{3D1286F4-3076-405F-B5F1-D56A606D3657}"/>
    <cellStyle name="_Multiple_Book11_Jazztel model 18DP-exhibits" xfId="1376" xr:uid="{5DF8828A-7051-47F1-825E-0396E8FF745E}"/>
    <cellStyle name="_Multiple_Book11_Jazztel model 18DP-exhibits 2" xfId="1377" xr:uid="{55DFFC32-1480-4BE8-B0A3-2FB73C5A74AD}"/>
    <cellStyle name="_Multiple_Book11_Jazztel model 18DP-exhibits_FT-13Sept2001" xfId="1378" xr:uid="{EC835593-DC15-46C3-BB60-B962A4E98EBC}"/>
    <cellStyle name="_Multiple_Book11_Jazztel model 18DP-exhibits_FT-13Sept2001 2" xfId="1379" xr:uid="{E2B7F486-0782-4CDA-B9E9-EE34A8C44891}"/>
    <cellStyle name="_Multiple_Book11_Jazztel model 18DP-exhibits_FT-13Sept2001 3" xfId="1380" xr:uid="{1B63FE52-1F71-45F0-AF4D-F6BB3F665DE7}"/>
    <cellStyle name="_Multiple_Book11_Jazztel model 18DP-exhibits_Orange-Mar01" xfId="1381" xr:uid="{EE40AD3D-896F-4FDB-A157-7A214F983482}"/>
    <cellStyle name="_Multiple_Book11_Jazztel model 18DP-exhibits_Orange-Mar01 2" xfId="1382" xr:uid="{205D7EB8-FB1B-4745-9460-84B77C4EF6AD}"/>
    <cellStyle name="_Multiple_Book11_Jazztel model 18DP-exhibits_Orange-May01" xfId="1383" xr:uid="{922385E4-868C-4BB0-B442-5E3EF0CB101A}"/>
    <cellStyle name="_Multiple_Book11_Jazztel model 18DP-exhibits_Orange-May01 2" xfId="1384" xr:uid="{C360A66C-C2F2-41BF-8992-B2552410415D}"/>
    <cellStyle name="_Multiple_Book11_Jazztel model 18DP-exhibits_T_MOBIL2" xfId="1385" xr:uid="{F4E1A2BC-CA93-4887-956A-FD109DEF8A13}"/>
    <cellStyle name="_Multiple_Book11_Jazztel model 18DP-exhibits_T_MOBIL2 2" xfId="1386" xr:uid="{4299D374-DA22-43E9-8763-90CB2C1BB558}"/>
    <cellStyle name="_Multiple_Book11_Jazztel model 18DP-exhibits_T_MOBIL2 3" xfId="1387" xr:uid="{6A2EF780-82C3-4693-A496-B48F95DFA974}"/>
    <cellStyle name="_Multiple_Book11_Jazztel model 18DP-exhibits_T_MOBIL2_FT-13Sept2001" xfId="1388" xr:uid="{551F1431-5C3F-4A97-8671-9608CD0EE14A}"/>
    <cellStyle name="_Multiple_Book11_Jazztel model 18DP-exhibits_T_MOBIL2_FT-13Sept2001 2" xfId="1389" xr:uid="{FC54A7E4-BE89-484A-8D40-55A69426CF72}"/>
    <cellStyle name="_Multiple_Book11_Jazztel model 18DP-exhibits_T_MOBIL2_FT-13Sept2001 3" xfId="1390" xr:uid="{75BC702D-FCDC-408C-BE88-3E86529F57C8}"/>
    <cellStyle name="_Multiple_Book11_Jazztel model 18DP-exhibits_T_MOBIL2_Orange-May01" xfId="1391" xr:uid="{51BFF8C4-FF4B-4AA6-AA68-E24C4AC19A02}"/>
    <cellStyle name="_Multiple_Book11_Jazztel model 18DP-exhibits_T_MOBIL2_Orange-May01 2" xfId="1392" xr:uid="{55CD9557-AADB-49AD-9492-0A2B7D7647F8}"/>
    <cellStyle name="_Multiple_Book11_Jazztel model 18DP-exhibits_T_MOBIL2_Orange-May01 3" xfId="1393" xr:uid="{206BC4E5-00E9-4A94-9B4D-DF216F1AACC4}"/>
    <cellStyle name="_Multiple_Book11_Jazztel model 18DP-exhibits_TDC-EQUITY MODEL-Nov2001" xfId="1394" xr:uid="{9C63D76C-FD9A-4C72-9E4F-3768C1D544E5}"/>
    <cellStyle name="_Multiple_Book11_Jazztel model 18DP-exhibits_TDC-EQUITY MODEL-Nov2001 2" xfId="1395" xr:uid="{8B47B3C0-8FD3-4B6E-8A96-DA2021CD5AB5}"/>
    <cellStyle name="_Multiple_Book11_Jazztel model 18DP-exhibits_TDC-GS-30Nov2001" xfId="1396" xr:uid="{1E6E4C26-3366-4160-9F68-0C9220A91781}"/>
    <cellStyle name="_Multiple_Book11_Jazztel model 18DP-exhibits_TDC-GS-30Nov2001 2" xfId="1397" xr:uid="{959D57CF-8097-4B31-8878-A918DF95C7AE}"/>
    <cellStyle name="_Multiple_Book11_Jazztel model 18DP-exhibits_TDC-Nov2001" xfId="1398" xr:uid="{C042D76F-40CE-4E62-9193-D0C1672D2CE6}"/>
    <cellStyle name="_Multiple_Book11_Jazztel model 18DP-exhibits_TDC-Nov2001 2" xfId="1399" xr:uid="{00BDA46A-13EC-4AD9-94B4-711D8E9735A2}"/>
    <cellStyle name="_Multiple_Book11_Jazztel model 18DP-exhibits_TEF_Movile_Jan01" xfId="1400" xr:uid="{F8ABF530-182E-437A-979B-D3BD200CA7EC}"/>
    <cellStyle name="_Multiple_Book11_Jazztel model 18DP-exhibits_TEF_Movile_Jan01 2" xfId="1401" xr:uid="{F1D0EC85-9257-4E41-BBB7-D29B066F40F4}"/>
    <cellStyle name="_Multiple_Book11_Jazztel model 18DP-exhibits_TEF_Movile_Jan01_Template Wacc" xfId="1402" xr:uid="{40CA36EE-C8DC-4F9B-B748-747837CAC5A9}"/>
    <cellStyle name="_Multiple_Book11_Jazztel model 18DP-exhibits_TEF_Movile_Jan01_Template Wacc 2" xfId="1403" xr:uid="{41C6B58C-BE5E-4A05-A7F1-5C2470CB8FC9}"/>
    <cellStyle name="_Multiple_Book11_Jazztel model 18DP-exhibits_TEF_Movile_Mar01_new1" xfId="1404" xr:uid="{954D9A1B-99A6-498F-82E5-8199BC7292A1}"/>
    <cellStyle name="_Multiple_Book11_Jazztel model 18DP-exhibits_TEF_Movile_Mar01_new1 2" xfId="1405" xr:uid="{81079B46-A229-4ADE-AAAC-E444BEDC7B8A}"/>
    <cellStyle name="_Multiple_Book11_Jazztel model 18DP-exhibits_TEF_Movile_Mar01_new1_Template Wacc" xfId="1406" xr:uid="{20774F2B-4AB3-430E-B1B9-D2178D5D6A34}"/>
    <cellStyle name="_Multiple_Book11_Jazztel model 18DP-exhibits_TEF_Movile_Mar01_new1_Template Wacc 2" xfId="1407" xr:uid="{4A9995A3-8223-4B7B-9AE0-5DFBA71F978F}"/>
    <cellStyle name="_Multiple_Book11_Jazztel model 18DP-exhibits_TelenorInitiation-11Jan01" xfId="1408" xr:uid="{B8975B32-20D4-4638-85AC-2CDB52834092}"/>
    <cellStyle name="_Multiple_Book11_Jazztel model 18DP-exhibits_TelenorInitiation-11Jan01 2" xfId="1409" xr:uid="{DE662FAB-ACC6-4ACB-8F94-D63C934AAC9D}"/>
    <cellStyle name="_Multiple_Book11_Jazztel model 18DP-exhibits_TelenorWIPFeb01" xfId="1410" xr:uid="{9B6E0B73-8418-4B29-ABAA-D433C5B20A94}"/>
    <cellStyle name="_Multiple_Book11_Jazztel model 18DP-exhibits_TelenorWIPFeb01 2" xfId="1411" xr:uid="{6EF077EB-184D-4D78-8757-D860D87E8DBE}"/>
    <cellStyle name="_Multiple_Book11_Jazztel model 18DP-exhibits_Telia-April01(new structure)" xfId="1412" xr:uid="{1D0FFBDA-BEC0-4DD0-B87F-CEEE148733E5}"/>
    <cellStyle name="_Multiple_Book11_Jazztel model 18DP-exhibits_Telia-April01(new structure) 2" xfId="1413" xr:uid="{33B9CDF1-17CF-49C7-812F-A168B3CBF3B4}"/>
    <cellStyle name="_Multiple_Book11_Jazztel1" xfId="1414" xr:uid="{A1A44AA5-82DF-4999-9CA8-13571359C502}"/>
    <cellStyle name="_Multiple_Book11_Jazztel1_TDC-EQUITY MODEL-Nov2001" xfId="1415" xr:uid="{502BDB8E-9375-47AF-8E15-2DB463101D4A}"/>
    <cellStyle name="_Multiple_Book11_Jazztel1_TDC-EQUITY MODEL-Nov2001 2" xfId="1416" xr:uid="{088AF999-8B9A-4147-84CB-1AB3746B9F9E}"/>
    <cellStyle name="_Multiple_Book11_Jazztel1_TDC-GS-30Nov2001" xfId="1417" xr:uid="{71A4AC81-2B34-4E5A-BB1D-FE3E84FAAACD}"/>
    <cellStyle name="_Multiple_Book11_Jazztel1_TDC-GS-30Nov2001 2" xfId="1418" xr:uid="{15E0AE81-EE99-4EC7-85A3-A739D52A6E44}"/>
    <cellStyle name="_Multiple_Book11_Jazztel1_TDC-Nov2001" xfId="1419" xr:uid="{B1B82D82-0DA6-4820-8C72-28120C5C480C}"/>
    <cellStyle name="_Multiple_Book11_Jazztel1_TDC-Nov2001 2" xfId="1420" xr:uid="{1024E875-AAF9-4BE0-B140-63912B9395A3}"/>
    <cellStyle name="_Multiple_Book11_Jazztel1_TEF_Movile_Jan01" xfId="1421" xr:uid="{619B7C8F-3858-42C6-83CE-D3C79CC38126}"/>
    <cellStyle name="_Multiple_Book11_Jazztel1_TEF_Movile_Jan01 2" xfId="1422" xr:uid="{77389BC0-5A91-4E08-8880-2236F6149B21}"/>
    <cellStyle name="_Multiple_Book11_Jazztel1_TEF_Movile_Mar01_new1" xfId="1423" xr:uid="{2A33322E-1849-4049-BD29-263BBD873D51}"/>
    <cellStyle name="_Multiple_Book11_Jazztel1_TEF_Movile_Mar01_new1 2" xfId="1424" xr:uid="{4695A6FB-D3FD-4663-86FE-6A64C1106B71}"/>
    <cellStyle name="_Multiple_Book11_Orange-Mar01" xfId="1425" xr:uid="{3EDF5C1C-67A5-4268-AD56-0684EC958D0D}"/>
    <cellStyle name="_Multiple_Book11_Orange-May01" xfId="1426" xr:uid="{EF531A17-7496-4F98-89F1-2ECF2702C1CB}"/>
    <cellStyle name="_Multiple_Book11_Orange-May01 2" xfId="1427" xr:uid="{C57B27A9-B0A6-448C-93F4-2EB2F3AEB938}"/>
    <cellStyle name="_Multiple_Book11_Orange-May01 3" xfId="1428" xr:uid="{A500653C-B438-47BC-8FEC-CB6B75066119}"/>
    <cellStyle name="_Multiple_Book11_Orange-May01_23 LBO Model" xfId="1429" xr:uid="{D1D9A74F-891C-430D-84DB-AAD22EFB6F83}"/>
    <cellStyle name="_Multiple_Book11_T_MOBIL2" xfId="1430" xr:uid="{D61E6758-6A01-4612-BBCC-0CFB60854E81}"/>
    <cellStyle name="_Multiple_Book11_T_MOBIL2 2" xfId="1431" xr:uid="{6D879597-4158-4805-8E39-EBD1CDBF1211}"/>
    <cellStyle name="_Multiple_Book11_T_MOBIL2 3" xfId="1432" xr:uid="{52546C2C-0EE4-4CF4-BDF3-CCFC6EC6661E}"/>
    <cellStyle name="_Multiple_Book11_TDC-EQUITY MODEL-Nov2001" xfId="1433" xr:uid="{2D8B4593-029C-4206-BBE8-3E413BE79E41}"/>
    <cellStyle name="_Multiple_Book11_TDC-GS-30Nov2001" xfId="1434" xr:uid="{BBF1B7B2-E574-4C04-BC5E-74BF149BF4B6}"/>
    <cellStyle name="_Multiple_Book11_TDC-Nov2001" xfId="1435" xr:uid="{D4E27032-CBF7-4387-B5E2-F45114A450F3}"/>
    <cellStyle name="_Multiple_Book11_TelenorInitiation-11Jan01" xfId="1436" xr:uid="{89DC6F65-0B0A-41CE-8EEF-61ACDF8DD4C3}"/>
    <cellStyle name="_Multiple_Book11_TelenorWIPFeb01" xfId="1437" xr:uid="{972F3426-DB57-43A4-810A-D7B6B8545EA2}"/>
    <cellStyle name="_Multiple_Book11_Telia-April01(new structure)" xfId="1438" xr:uid="{7AFD270C-29AE-4AE7-96D2-74748332F0E8}"/>
    <cellStyle name="_Multiple_Book11_Telia-April01(new structure) 2" xfId="1439" xr:uid="{9DDD6BDC-0FE4-4C6C-B2D1-956B579442CF}"/>
    <cellStyle name="_Multiple_Book12" xfId="1440" xr:uid="{5224E42E-375F-4455-81B3-B7180A2B0E88}"/>
    <cellStyle name="_Multiple_Book12 2" xfId="1441" xr:uid="{B4364482-70EB-4892-85F4-31E4CC482DC6}"/>
    <cellStyle name="_Multiple_Book12 3" xfId="1442" xr:uid="{8ED50D0C-7C70-447A-A1FE-E4331B152B80}"/>
    <cellStyle name="_Multiple_Book12_FT-13Sept2001" xfId="1443" xr:uid="{103CAD99-5D7D-417C-8666-0B9D53986854}"/>
    <cellStyle name="_Multiple_Book12_FT-13Sept2001 2" xfId="1444" xr:uid="{8ACF7D96-3561-4739-9C8E-8DDD496AA3C8}"/>
    <cellStyle name="_Multiple_Book12_FT-13Sept2001 3" xfId="1445" xr:uid="{71A11101-2AB6-49E1-A8FA-8AA0A24C1ABD}"/>
    <cellStyle name="_Multiple_Book12_Jazztel model 16DP3-Exhibits" xfId="1446" xr:uid="{B97E7B38-8648-45BD-B2C1-2B848F87AA61}"/>
    <cellStyle name="_Multiple_Book12_Jazztel model 16DP3-Exhibits 2" xfId="1447" xr:uid="{2F8A9B1A-6654-415F-B50F-260A49C58EF8}"/>
    <cellStyle name="_Multiple_Book12_Jazztel model 16DP3-Exhibits_FT-13Sept2001" xfId="1448" xr:uid="{9EAFB8AA-722F-4BC2-9C49-E6F855BB7ABF}"/>
    <cellStyle name="_Multiple_Book12_Jazztel model 16DP3-Exhibits_FT-13Sept2001 2" xfId="1449" xr:uid="{FE14EB1F-2F42-4241-B9B8-7F0806A4AB15}"/>
    <cellStyle name="_Multiple_Book12_Jazztel model 18DP-exhibits" xfId="1450" xr:uid="{8C7C8B72-941F-4E66-BCDB-AA3F6BF20C1A}"/>
    <cellStyle name="_Multiple_Book12_Jazztel model 18DP-exhibits 2" xfId="1451" xr:uid="{EF723346-0736-481B-8E0C-2C853B42744B}"/>
    <cellStyle name="_Multiple_Book12_Jazztel model 18DP-exhibits_FT-13Sept2001" xfId="1452" xr:uid="{66A9D7EB-60EE-426D-8909-6D3F0D889A6A}"/>
    <cellStyle name="_Multiple_Book12_Jazztel model 18DP-exhibits_FT-13Sept2001 2" xfId="1453" xr:uid="{52A61659-3556-43B6-9674-179520EBE165}"/>
    <cellStyle name="_Multiple_Book12_Jazztel model 18DP-exhibits_FT-13Sept2001 3" xfId="1454" xr:uid="{9AD5B2FF-2F6C-4833-AEB7-E6AE0677C8C2}"/>
    <cellStyle name="_Multiple_Book12_Jazztel model 18DP-exhibits_Orange-Mar01" xfId="1455" xr:uid="{518B62B5-9338-4D68-B2A3-86EC724C42A8}"/>
    <cellStyle name="_Multiple_Book12_Jazztel model 18DP-exhibits_Orange-Mar01 2" xfId="1456" xr:uid="{C931949B-46EB-489D-B2A0-77AE59555C64}"/>
    <cellStyle name="_Multiple_Book12_Jazztel model 18DP-exhibits_Orange-May01" xfId="1457" xr:uid="{EEE9C263-566D-4FB0-B91B-D9C181149FCB}"/>
    <cellStyle name="_Multiple_Book12_Jazztel model 18DP-exhibits_Orange-May01 2" xfId="1458" xr:uid="{A9FCD339-EF4D-4042-BF49-80E15C1FC217}"/>
    <cellStyle name="_Multiple_Book12_Jazztel model 18DP-exhibits_T_MOBIL2" xfId="1459" xr:uid="{3DBB93FA-2838-4233-BCDE-C5411FF7F2AB}"/>
    <cellStyle name="_Multiple_Book12_Jazztel model 18DP-exhibits_T_MOBIL2 2" xfId="1460" xr:uid="{5C37F1B2-D53E-4AA7-AF26-D34B512B9456}"/>
    <cellStyle name="_Multiple_Book12_Jazztel model 18DP-exhibits_T_MOBIL2 3" xfId="1461" xr:uid="{9BAC2F5A-3DC1-45B4-98A8-61615B02A944}"/>
    <cellStyle name="_Multiple_Book12_Jazztel model 18DP-exhibits_T_MOBIL2_FT-13Sept2001" xfId="1462" xr:uid="{A860BC11-7BE7-40BB-AEE7-05AA9273515A}"/>
    <cellStyle name="_Multiple_Book12_Jazztel model 18DP-exhibits_T_MOBIL2_FT-13Sept2001 2" xfId="1463" xr:uid="{A4CDF817-2E85-4815-A6AA-F43A0DDCC713}"/>
    <cellStyle name="_Multiple_Book12_Jazztel model 18DP-exhibits_T_MOBIL2_FT-13Sept2001 3" xfId="1464" xr:uid="{F1C48484-C161-4999-8F3C-3E29BC25B9F4}"/>
    <cellStyle name="_Multiple_Book12_Jazztel model 18DP-exhibits_T_MOBIL2_Orange-May01" xfId="1465" xr:uid="{0766D020-62B7-4554-A6BF-870945EB1099}"/>
    <cellStyle name="_Multiple_Book12_Jazztel model 18DP-exhibits_T_MOBIL2_Orange-May01 2" xfId="1466" xr:uid="{BF84ED6C-CE7C-4F21-9912-08E1ACEF4B7A}"/>
    <cellStyle name="_Multiple_Book12_Jazztel model 18DP-exhibits_T_MOBIL2_Orange-May01 3" xfId="1467" xr:uid="{BB7E185D-163D-4039-82D5-4C3F4E1D4647}"/>
    <cellStyle name="_Multiple_Book12_Jazztel model 18DP-exhibits_TDC-EQUITY MODEL-Nov2001" xfId="1468" xr:uid="{3DF4DF0A-9B3B-4071-9DEB-082DB7A9C1A3}"/>
    <cellStyle name="_Multiple_Book12_Jazztel model 18DP-exhibits_TDC-EQUITY MODEL-Nov2001 2" xfId="1469" xr:uid="{33B50485-377F-469B-9E41-F8F7DB88C8C8}"/>
    <cellStyle name="_Multiple_Book12_Jazztel model 18DP-exhibits_TDC-GS-30Nov2001" xfId="1470" xr:uid="{2FDB5E9B-87F9-4F90-9249-0D9FD60C322B}"/>
    <cellStyle name="_Multiple_Book12_Jazztel model 18DP-exhibits_TDC-GS-30Nov2001 2" xfId="1471" xr:uid="{C0850B0D-2B7F-46C0-8115-EDC108D7DB5E}"/>
    <cellStyle name="_Multiple_Book12_Jazztel model 18DP-exhibits_TDC-Nov2001" xfId="1472" xr:uid="{B52480DD-A8B0-4B72-B722-6D2BEEF9E8B7}"/>
    <cellStyle name="_Multiple_Book12_Jazztel model 18DP-exhibits_TDC-Nov2001 2" xfId="1473" xr:uid="{9A135199-6929-4D94-B1CF-E80D37C3F5D3}"/>
    <cellStyle name="_Multiple_Book12_Jazztel model 18DP-exhibits_TEF_Movile_Jan01_Template Wacc" xfId="1474" xr:uid="{F5ACBE33-45D8-4287-8587-83A81F325429}"/>
    <cellStyle name="_Multiple_Book12_Jazztel model 18DP-exhibits_TEF_Movile_Jan01_Template Wacc 2" xfId="1475" xr:uid="{E0ABFF87-B915-4473-A29D-4374B1F524E6}"/>
    <cellStyle name="_Multiple_Book12_Jazztel model 18DP-exhibits_TEF_Movile_Mar01_new1" xfId="1476" xr:uid="{E5649E6F-E8D1-482F-87E5-36E4C1DBABD9}"/>
    <cellStyle name="_Multiple_Book12_Jazztel model 18DP-exhibits_TEF_Movile_Mar01_new1 2" xfId="1477" xr:uid="{CBFCFAB2-38C1-49F0-A2A3-0E0B3420FDEC}"/>
    <cellStyle name="_Multiple_Book12_Jazztel model 18DP-exhibits_TEF_Movile_Mar01_new1_Template Wacc" xfId="1478" xr:uid="{09D38A79-9B8D-4C7D-BA3E-CF80DF6326D6}"/>
    <cellStyle name="_Multiple_Book12_Jazztel model 18DP-exhibits_TEF_Movile_Mar01_new1_Template Wacc 2" xfId="1479" xr:uid="{8B9FA632-5107-4EA8-8591-D7230D9D87A9}"/>
    <cellStyle name="_Multiple_Book12_Jazztel model 18DP-exhibits_TelenorInitiation-11Jan01" xfId="1480" xr:uid="{A7BFA9C8-7700-4E7D-BC36-A7B9EC6461B9}"/>
    <cellStyle name="_Multiple_Book12_Jazztel model 18DP-exhibits_TelenorInitiation-11Jan01 2" xfId="1481" xr:uid="{3FEB332C-CCB3-4A05-82A7-03EF09E3AA40}"/>
    <cellStyle name="_Multiple_Book12_Jazztel model 18DP-exhibits_TelenorWIPFeb01" xfId="1482" xr:uid="{C6580B28-FF5B-4767-B5EA-424EA0C44F3B}"/>
    <cellStyle name="_Multiple_Book12_Jazztel model 18DP-exhibits_TelenorWIPFeb01 2" xfId="1483" xr:uid="{70DF60BF-3A3E-4139-9943-EFC913B39689}"/>
    <cellStyle name="_Multiple_Book12_Jazztel model 18DP-exhibits_Telia-April01(new structure)" xfId="1484" xr:uid="{1C6956EE-26A7-480E-8DCB-19F8286460A4}"/>
    <cellStyle name="_Multiple_Book12_Jazztel model 18DP-exhibits_Telia-April01(new structure) 2" xfId="1485" xr:uid="{FFB64019-B056-401C-A1A4-667404524704}"/>
    <cellStyle name="_Multiple_Book12_Jazztel1" xfId="1486" xr:uid="{A03377F5-8E4D-47E3-A0B8-7AFDF7BEC4EC}"/>
    <cellStyle name="_Multiple_Book12_Jazztel1_TDC-EQUITY MODEL-Nov2001" xfId="1487" xr:uid="{1547523A-26D0-47E2-9C45-D1130CF4A6BC}"/>
    <cellStyle name="_Multiple_Book12_Jazztel1_TDC-EQUITY MODEL-Nov2001 2" xfId="1488" xr:uid="{9918904A-3BCE-43BB-8E37-852048FEA2B4}"/>
    <cellStyle name="_Multiple_Book12_Jazztel1_TDC-GS-30Nov2001" xfId="1489" xr:uid="{65812B0E-DD82-4B1B-B5D5-B24C2A6135B1}"/>
    <cellStyle name="_Multiple_Book12_Jazztel1_TDC-GS-30Nov2001 2" xfId="1490" xr:uid="{AC170F2B-3B97-41C8-BFE6-0E3DBFD552E0}"/>
    <cellStyle name="_Multiple_Book12_Jazztel1_TDC-Nov2001" xfId="1491" xr:uid="{BA07B89A-D4DF-44E4-BD19-07B38F7B956E}"/>
    <cellStyle name="_Multiple_Book12_Jazztel1_TDC-Nov2001 2" xfId="1492" xr:uid="{EF0E1519-9F8E-4592-A0A4-581E59CE80DB}"/>
    <cellStyle name="_Multiple_Book12_Jazztel1_TEF_Movile_Jan01" xfId="1493" xr:uid="{F09B623D-CDD2-41A5-8C3A-5FF7E81B2A98}"/>
    <cellStyle name="_Multiple_Book12_Jazztel1_TEF_Movile_Jan01 2" xfId="1494" xr:uid="{D36AF7F8-2884-4144-8B2E-BB693B538D78}"/>
    <cellStyle name="_Multiple_Book12_Jazztel1_TEF_Movile_Mar01_new1" xfId="1495" xr:uid="{49C71BF4-EFCD-4326-B60E-F2C83CC7C5DA}"/>
    <cellStyle name="_Multiple_Book12_Jazztel1_TEF_Movile_Mar01_new1 2" xfId="1496" xr:uid="{81D762AB-822F-4F90-B86E-6AEF39075C6E}"/>
    <cellStyle name="_Multiple_Book12_Orange-Mar01" xfId="1497" xr:uid="{B49861F5-92FF-4BE9-8F63-22F0CB67679C}"/>
    <cellStyle name="_Multiple_Book12_Orange-May01" xfId="1498" xr:uid="{6D9AA22A-47CF-4A6B-B4C4-EE0140FCDB69}"/>
    <cellStyle name="_Multiple_Book12_Orange-May01 2" xfId="1499" xr:uid="{EF6AC766-137F-4889-8F34-842203E925A2}"/>
    <cellStyle name="_Multiple_Book12_Orange-May01 3" xfId="1500" xr:uid="{18BDCD3D-B3F0-4853-8CC4-326479161AAF}"/>
    <cellStyle name="_Multiple_Book12_Orange-May01_23 LBO Model" xfId="1501" xr:uid="{0D7E554E-9C78-4F0E-B6F0-87AC6D9D51D7}"/>
    <cellStyle name="_Multiple_Book12_T_MOBIL2" xfId="1502" xr:uid="{24609FD2-0C0F-4269-B247-200AA08B6AB9}"/>
    <cellStyle name="_Multiple_Book12_T_MOBIL2 2" xfId="1503" xr:uid="{25DE7407-9789-4226-9CD7-98129D216D65}"/>
    <cellStyle name="_Multiple_Book12_T_MOBIL2 3" xfId="1504" xr:uid="{6D134675-5710-46B7-AAC1-74AC431E5BED}"/>
    <cellStyle name="_Multiple_Book12_TDC-EQUITY MODEL-Nov2001" xfId="1505" xr:uid="{1F22421F-2F06-4A9F-A360-B3479B4001BD}"/>
    <cellStyle name="_Multiple_Book12_TDC-GS-30Nov2001" xfId="1506" xr:uid="{98099C6C-85F4-401F-BA61-26D1ACC0FD59}"/>
    <cellStyle name="_Multiple_Book12_TDC-Nov2001" xfId="1507" xr:uid="{B30C5372-3975-4084-A3B6-E419E1333539}"/>
    <cellStyle name="_Multiple_Book12_TelenorInitiation-11Jan01" xfId="1508" xr:uid="{CF9796FC-D5E9-4B12-8B75-E0D3E82D42D5}"/>
    <cellStyle name="_Multiple_Book12_TelenorWIPFeb01" xfId="1509" xr:uid="{93162831-E3FC-4C13-9FA7-B6943E598805}"/>
    <cellStyle name="_Multiple_Book12_Telia-April01(new structure)" xfId="1510" xr:uid="{D647BBCD-7A67-4ECE-BF60-2751747B5BE3}"/>
    <cellStyle name="_Multiple_Book12_Telia-April01(new structure) 2" xfId="1511" xr:uid="{4E3C84A4-7D46-4C08-97A6-C7ED3B586117}"/>
    <cellStyle name="_Multiple_Book21" xfId="1512" xr:uid="{0F534A51-1F20-4704-B2FF-7A27AAC1B149}"/>
    <cellStyle name="_Multiple_Book21 2" xfId="1513" xr:uid="{1C8EE20B-091D-42CF-8D76-4E635578C71F}"/>
    <cellStyle name="_Multiple_Canda DCF_Broker Numbers_Sep1" xfId="1514" xr:uid="{C1527E05-61AD-4944-9384-31678E974DB1}"/>
    <cellStyle name="_Multiple_Canda DCF_Broker Numbers_Sep1 2" xfId="1515" xr:uid="{C84D35AE-4AD7-4B71-8C7D-A79EE51A0785}"/>
    <cellStyle name="_Multiple_Capex" xfId="1516" xr:uid="{3619DBA1-A0E9-41A5-A2C7-97D153C54501}"/>
    <cellStyle name="_Multiple_Capex 2" xfId="1517" xr:uid="{73B8AED7-D9FF-400B-8DD2-56C13A56239C}"/>
    <cellStyle name="_Multiple_Casto DCF_Brokers_June22" xfId="1518" xr:uid="{89A393D3-AE6C-4D6C-9FD5-DBF42CC7C6D9}"/>
    <cellStyle name="_Multiple_Casto DCF_Brokers_June22 2" xfId="1519" xr:uid="{85C35DA9-9739-456C-A5A0-260B04FB86CC}"/>
    <cellStyle name="_Multiple_Casto DCF_June22" xfId="1520" xr:uid="{1399D2BB-C4B7-4B19-AAC3-EFE58ED86628}"/>
    <cellStyle name="_Multiple_Casto DCF_June22 2" xfId="1521" xr:uid="{FE1B521D-1CD5-42CD-B053-31FD4B78746B}"/>
    <cellStyle name="_Multiple_CC Tracking Model 10-feb (nov results)" xfId="1522" xr:uid="{BC51FFF5-290C-4877-8557-557FD9B10890}"/>
    <cellStyle name="_Multiple_CC Tracking Model 10-feb (nov results) 2" xfId="1523" xr:uid="{39943F47-D748-4CED-9CF0-88F80896EC32}"/>
    <cellStyle name="_Multiple_CC Tracking Model 13-feb (dec results)" xfId="1524" xr:uid="{19FDE9F4-B771-4A5C-B805-BB2EB9DAC271}"/>
    <cellStyle name="_Multiple_CC Tracking Model 13-feb (dec results) 2" xfId="1525" xr:uid="{78395023-3512-4A87-BE5B-F7D6823D1017}"/>
    <cellStyle name="_Multiple_Combined Val 2000 08 24" xfId="1526" xr:uid="{260859C7-876E-429F-A419-C338DB16CD16}"/>
    <cellStyle name="_Multiple_Combined Val 2000 08 24 2" xfId="1527" xr:uid="{C3F927A7-E4B5-4B52-94E3-4D3F15E780C0}"/>
    <cellStyle name="_Multiple_Comdot - gStyle Excel Slides" xfId="1528" xr:uid="{E81D36C9-8B6B-4F4D-952E-C8AF0C7E3895}"/>
    <cellStyle name="_Multiple_Comdot - gStyle Excel Slides 2" xfId="1529" xr:uid="{4CD8F5A6-5AF1-4538-81B8-771A2AAF1D68}"/>
    <cellStyle name="_Multiple_Comdot LBO Short Form - v3" xfId="1530" xr:uid="{801FEFE3-2799-4385-9BB5-95CAFA3CCFCC}"/>
    <cellStyle name="_Multiple_Comdot LBO Short Form - v3 2" xfId="1531" xr:uid="{4B549CB2-5CE3-435B-8D69-B920187AAEFE}"/>
    <cellStyle name="_Multiple_Continental DCF v6.0" xfId="1532" xr:uid="{2D52A8D0-BA94-4098-B84D-69AEB26CE58D}"/>
    <cellStyle name="_Multiple_Continental DCF v6.0 2" xfId="1533" xr:uid="{2648C463-8BB6-49E3-ABD5-0AD22BDFE0C3}"/>
    <cellStyle name="_Multiple_Contribution Analysis_Brokers_Sep2" xfId="1534" xr:uid="{D13F891B-EABD-45C9-AE35-5550522BD8EF}"/>
    <cellStyle name="_Multiple_Contribution Analysis_Brokers_Sep2 2" xfId="1535" xr:uid="{B0339CC9-FE8E-425C-9A15-DD4C085133C0}"/>
    <cellStyle name="_Multiple_Contribution Analysis_Brokers_Sep6" xfId="1536" xr:uid="{BBFABA05-6F84-426B-94A3-A8171A16D97D}"/>
    <cellStyle name="_Multiple_Contribution Analysis_Brokers_Sep6 2" xfId="1537" xr:uid="{24EA7571-73E9-42B8-876A-8E186C5F508E}"/>
    <cellStyle name="_Multiple_contribution_analysis" xfId="1538" xr:uid="{64BDA9C3-BE75-42D4-9A84-69D4B77AF5E6}"/>
    <cellStyle name="_Multiple_contribution_analysis(1)" xfId="1540" xr:uid="{07DF25FB-634E-4526-8B0A-0140708BE859}"/>
    <cellStyle name="_Multiple_contribution_analysis_model" xfId="1539" xr:uid="{F3285855-14D7-42AD-A354-6CB3E75CA347}"/>
    <cellStyle name="_Multiple_csc" xfId="1541" xr:uid="{4AF3DC45-090E-4F10-B50C-A03168C2B50F}"/>
    <cellStyle name="_Multiple_csc 2" xfId="1542" xr:uid="{0E9BA0E3-FCE6-43EF-AC55-12B1DFD4871C}"/>
    <cellStyle name="_Multiple_csc_EBITDA_Breakdown2006-08" xfId="1543" xr:uid="{B5A61285-91FA-4CCC-ADE2-AAE3988BE763}"/>
    <cellStyle name="_Multiple_csc_EBITDA_Breakdown2006-08 2" xfId="1544" xr:uid="{75A5916F-56A4-42F4-9A4D-D6FFACA0A589}"/>
    <cellStyle name="_Multiple_DCF - July 2, 2001" xfId="1545" xr:uid="{1D8B69FB-460E-4DA4-A1BE-7E38087EFC9B}"/>
    <cellStyle name="_Multiple_DCF - July 2, 2001 2" xfId="1546" xr:uid="{1A5AC65E-DBF5-4355-BAB0-012B28DE1BF1}"/>
    <cellStyle name="_Multiple_DCF - Multiples 2001 06 06" xfId="1547" xr:uid="{A6424019-AEFA-4411-A974-88402DD5E7F5}"/>
    <cellStyle name="_Multiple_DCF - Multiples 2001 06 06 2" xfId="1548" xr:uid="{489DA2E4-1297-40DD-98CE-1CAA83223F82}"/>
    <cellStyle name="_Multiple_DCF - Multiples 2001 07 04" xfId="1549" xr:uid="{C1660A38-4DC3-4B32-8AF5-A0CCE6FA90D1}"/>
    <cellStyle name="_Multiple_DCF - Multiples 2001 07 04 2" xfId="1550" xr:uid="{DC1D8855-038C-4629-9E8C-EB9A3E20C310}"/>
    <cellStyle name="_Multiple_DCF Summary pages" xfId="1551" xr:uid="{D6A437FE-D9F9-45ED-8D79-FCCEECF684F2}"/>
    <cellStyle name="_Multiple_DCF Summary pages 2" xfId="1552" xr:uid="{72BAF9D4-BD9E-4C7A-8D4B-9F5290F5FB09}"/>
    <cellStyle name="_Multiple_DCF Summary pages 3" xfId="1553" xr:uid="{AA5C5B6A-D3BC-4AA6-9F1D-351616AEE7DC}"/>
    <cellStyle name="_Multiple_DCF Summary pages_FT-13Sept2001" xfId="1554" xr:uid="{22672FEC-EC36-4FF4-937E-51E86C849358}"/>
    <cellStyle name="_Multiple_DCF Summary pages_FT-13Sept2001 2" xfId="1555" xr:uid="{E18EA477-4423-4C6F-A936-7A58C1F1C853}"/>
    <cellStyle name="_Multiple_DCF Summary pages_FT-13Sept2001 3" xfId="1556" xr:uid="{CE056852-EE9A-49B3-B5A2-2D1D1D9EE490}"/>
    <cellStyle name="_Multiple_DCF Summary pages_Jazztel model 16DP3-Exhibits" xfId="1557" xr:uid="{6C70D5D5-AC78-4A76-9F0A-5FABC95FECF9}"/>
    <cellStyle name="_Multiple_DCF Summary pages_Jazztel model 16DP3-Exhibits 2" xfId="1558" xr:uid="{E8E1F754-FBF5-413D-A896-542EF47CAC90}"/>
    <cellStyle name="_Multiple_DCF Summary pages_Jazztel model 16DP3-Exhibits_FT-13Sept2001" xfId="1559" xr:uid="{06ED6639-F3BF-4DD9-A062-4E6532838D17}"/>
    <cellStyle name="_Multiple_DCF Summary pages_Jazztel model 16DP3-Exhibits_FT-13Sept2001 2" xfId="1560" xr:uid="{5E17BB43-C400-465A-829E-B92510CD2131}"/>
    <cellStyle name="_Multiple_DCF Summary pages_Jazztel model 18DP-exhibits_FT-13Sept2001" xfId="1561" xr:uid="{7E11640D-4BEB-4F43-9653-C768539AB1E0}"/>
    <cellStyle name="_Multiple_DCF Summary pages_Jazztel model 18DP-exhibits_FT-13Sept2001 2" xfId="1562" xr:uid="{4D245544-6F36-4554-88BD-43436CA6D223}"/>
    <cellStyle name="_Multiple_DCF Summary pages_Jazztel model 18DP-exhibits_FT-13Sept2001 3" xfId="1563" xr:uid="{CC919183-3BA1-4243-9D2E-5FA0F27D47C3}"/>
    <cellStyle name="_Multiple_DCF Summary pages_Jazztel model 18DP-exhibits_Orange-Mar01" xfId="1564" xr:uid="{94A7A793-514F-4F11-9A4F-971797268203}"/>
    <cellStyle name="_Multiple_DCF Summary pages_Jazztel model 18DP-exhibits_Orange-Mar01 2" xfId="1565" xr:uid="{2BBA26E3-617B-408E-B4BE-2385418FDE7F}"/>
    <cellStyle name="_Multiple_DCF Summary pages_Jazztel model 18DP-exhibits_Orange-May01" xfId="1566" xr:uid="{FACD43CF-5E42-4FB2-9888-EFD58565B2A8}"/>
    <cellStyle name="_Multiple_DCF Summary pages_Jazztel model 18DP-exhibits_Orange-May01 2" xfId="1567" xr:uid="{E4AFBF36-B32A-4ADA-86A5-BB92529C64E2}"/>
    <cellStyle name="_Multiple_DCF Summary pages_Jazztel model 18DP-exhibits_T_MOBIL2" xfId="1568" xr:uid="{5C900447-2212-41AD-B2F7-5A814F412F97}"/>
    <cellStyle name="_Multiple_DCF Summary pages_Jazztel model 18DP-exhibits_T_MOBIL2 2" xfId="1569" xr:uid="{7BDC3899-D050-49A0-AD9F-7D4489EB2E62}"/>
    <cellStyle name="_Multiple_DCF Summary pages_Jazztel model 18DP-exhibits_T_MOBIL2 3" xfId="1570" xr:uid="{5A3A36B9-A748-4F2B-BCAF-8C715D388E7E}"/>
    <cellStyle name="_Multiple_DCF Summary pages_Jazztel model 18DP-exhibits_T_MOBIL2_FT-13Sept2001" xfId="1571" xr:uid="{218C148D-BB35-4A58-A251-1BC713BB58E9}"/>
    <cellStyle name="_Multiple_DCF Summary pages_Jazztel model 18DP-exhibits_T_MOBIL2_FT-13Sept2001 2" xfId="1572" xr:uid="{2FBBB8D0-2F0C-41BB-8187-FDB55C957F05}"/>
    <cellStyle name="_Multiple_DCF Summary pages_Jazztel model 18DP-exhibits_T_MOBIL2_FT-13Sept2001 3" xfId="1573" xr:uid="{C111609D-2697-4616-8EC3-510CBF78EA61}"/>
    <cellStyle name="_Multiple_DCF Summary pages_Jazztel model 18DP-exhibits_T_MOBIL2_Orange-May01" xfId="1574" xr:uid="{09DD0B82-2A17-4E75-A5E2-15A47833698C}"/>
    <cellStyle name="_Multiple_DCF Summary pages_Jazztel model 18DP-exhibits_T_MOBIL2_Orange-May01 2" xfId="1575" xr:uid="{77FC6B13-0B12-401C-874E-E11E83B623D6}"/>
    <cellStyle name="_Multiple_DCF Summary pages_Jazztel model 18DP-exhibits_T_MOBIL2_Orange-May01 3" xfId="1576" xr:uid="{28A3103A-F6CC-4AF9-BE4C-6511FACD1A66}"/>
    <cellStyle name="_Multiple_DCF Summary pages_Jazztel model 18DP-exhibits_TDC-EQUITY MODEL-Nov2001" xfId="1577" xr:uid="{72B27FF3-3259-42D6-A8A2-1C722419DB78}"/>
    <cellStyle name="_Multiple_DCF Summary pages_Jazztel model 18DP-exhibits_TDC-EQUITY MODEL-Nov2001 2" xfId="1578" xr:uid="{4991FD6F-BC9F-4A45-86AD-23F778A7B348}"/>
    <cellStyle name="_Multiple_DCF Summary pages_Jazztel model 18DP-exhibits_TDC-GS-30Nov2001" xfId="1579" xr:uid="{E94E31B6-5544-43BD-AF21-F5A0A5D44804}"/>
    <cellStyle name="_Multiple_DCF Summary pages_Jazztel model 18DP-exhibits_TDC-GS-30Nov2001 2" xfId="1580" xr:uid="{58E2503C-2605-4CF7-8DC8-49DA8381D005}"/>
    <cellStyle name="_Multiple_DCF Summary pages_Jazztel model 18DP-exhibits_TDC-Nov2001" xfId="1581" xr:uid="{69BDBC47-6804-41BF-ACE7-B9B7EFF4D620}"/>
    <cellStyle name="_Multiple_DCF Summary pages_Jazztel model 18DP-exhibits_TDC-Nov2001 2" xfId="1582" xr:uid="{49A7F152-A843-4E8C-9AF5-30D21E0280A5}"/>
    <cellStyle name="_Multiple_DCF Summary pages_Jazztel model 18DP-exhibits_TEF_Movile_Jan01" xfId="1583" xr:uid="{594DEA27-BE74-4B28-BD09-C5E8AE0E4864}"/>
    <cellStyle name="_Multiple_DCF Summary pages_Jazztel model 18DP-exhibits_TEF_Movile_Jan01 2" xfId="1584" xr:uid="{2F43A4A0-222C-477F-A5B1-66E9EE0492B4}"/>
    <cellStyle name="_Multiple_DCF Summary pages_Jazztel model 18DP-exhibits_TEF_Movile_Jan01_Template Wacc" xfId="1585" xr:uid="{E6E9C0D4-5281-454C-A34E-5701078EAA35}"/>
    <cellStyle name="_Multiple_DCF Summary pages_Jazztel model 18DP-exhibits_TEF_Movile_Jan01_Template Wacc 2" xfId="1586" xr:uid="{E34C5790-D76F-47BF-B2EE-C1DA1CD1E939}"/>
    <cellStyle name="_Multiple_DCF Summary pages_Jazztel model 18DP-exhibits_TEF_Movile_Mar01_new1" xfId="1587" xr:uid="{04AFBF80-70FF-4681-8489-D1F7833B9C55}"/>
    <cellStyle name="_Multiple_DCF Summary pages_Jazztel model 18DP-exhibits_TEF_Movile_Mar01_new1 2" xfId="1588" xr:uid="{A4C36A30-0A99-408D-8E86-134D7A61224D}"/>
    <cellStyle name="_Multiple_DCF Summary pages_Jazztel model 18DP-exhibits_TelenorInitiation-11Jan01" xfId="1589" xr:uid="{4EE86EC0-3267-4CD2-AA6A-ACD71CF11982}"/>
    <cellStyle name="_Multiple_DCF Summary pages_Jazztel model 18DP-exhibits_TelenorInitiation-11Jan01 2" xfId="1590" xr:uid="{FB25CBA5-3267-48E6-B9FA-6F74AFE97228}"/>
    <cellStyle name="_Multiple_DCF Summary pages_Jazztel model 18DP-exhibits_TelenorWIPFeb01" xfId="1591" xr:uid="{28F6F280-D987-4E69-9A24-F1FC427FC07A}"/>
    <cellStyle name="_Multiple_DCF Summary pages_Jazztel model 18DP-exhibits_TelenorWIPFeb01 2" xfId="1592" xr:uid="{1640EFF5-3E32-4059-91D0-8B82D8A5AA28}"/>
    <cellStyle name="_Multiple_DCF Summary pages_Jazztel model 18DP-exhibits_Telia-April01(new structure)" xfId="1593" xr:uid="{0EE3F4C2-1322-4E10-BCDF-C7FD6110B7FC}"/>
    <cellStyle name="_Multiple_DCF Summary pages_Jazztel model 18DP-exhibits_Telia-April01(new structure) 2" xfId="1594" xr:uid="{E986F37D-5903-4CBD-803C-751E546DBF17}"/>
    <cellStyle name="_Multiple_DCF Summary pages_Jazztel1" xfId="1595" xr:uid="{18CD8725-EF2E-4E6C-8DA4-41C4AA0461FB}"/>
    <cellStyle name="_Multiple_DCF Summary pages_Jazztel1_TDC-EQUITY MODEL-Nov2001" xfId="1596" xr:uid="{FDFCB473-0344-43FE-AB58-0D155816AC64}"/>
    <cellStyle name="_Multiple_DCF Summary pages_Jazztel1_TDC-EQUITY MODEL-Nov2001 2" xfId="1597" xr:uid="{F363BE7C-E61F-4164-B96E-3233B1DC88EF}"/>
    <cellStyle name="_Multiple_DCF Summary pages_Jazztel1_TDC-GS-30Nov2001" xfId="1598" xr:uid="{101978CA-9014-4579-899D-22D4152112AC}"/>
    <cellStyle name="_Multiple_DCF Summary pages_Jazztel1_TDC-GS-30Nov2001 2" xfId="1599" xr:uid="{D3B88533-0222-4902-BC1E-F2E9DAC78F1C}"/>
    <cellStyle name="_Multiple_DCF Summary pages_Jazztel1_TDC-Nov2001" xfId="1600" xr:uid="{B7B37EC5-C6E2-46FD-A8B2-C20032CF3F94}"/>
    <cellStyle name="_Multiple_DCF Summary pages_Jazztel1_TDC-Nov2001 2" xfId="1601" xr:uid="{62977061-A3B1-4152-B86B-E8466F33EA68}"/>
    <cellStyle name="_Multiple_DCF Summary pages_Jazztel1_TEF_Movile_Jan01" xfId="1602" xr:uid="{CE7CCEA7-7992-44AF-8D47-92FB4F413E33}"/>
    <cellStyle name="_Multiple_DCF Summary pages_Jazztel1_TEF_Movile_Jan01 2" xfId="1603" xr:uid="{87575CFA-AC8B-4A2D-B028-E29AE181ABDF}"/>
    <cellStyle name="_Multiple_DCF Summary pages_Jazztel1_TEF_Movile_Mar01_new1" xfId="1604" xr:uid="{8B8C10C6-0F30-46E5-B511-864BC3A431E9}"/>
    <cellStyle name="_Multiple_DCF Summary pages_Jazztel1_TEF_Movile_Mar01_new1 2" xfId="1605" xr:uid="{C2A85D82-9849-4F08-8B5D-D8D626B7F57B}"/>
    <cellStyle name="_Multiple_DCF Summary pages_Orange-Mar01" xfId="1606" xr:uid="{5B42B180-53A4-47C2-AEB3-94A5679FEFCC}"/>
    <cellStyle name="_Multiple_DCF Summary pages_Orange-May01" xfId="1607" xr:uid="{D28F8963-9ECC-4A10-9428-5E0AA98CC133}"/>
    <cellStyle name="_Multiple_DCF Summary pages_Orange-May01 2" xfId="1608" xr:uid="{DE978C5E-B501-4A99-9F83-B86A94C4E289}"/>
    <cellStyle name="_Multiple_DCF Summary pages_Orange-May01 3" xfId="1609" xr:uid="{D18E74EF-6ED2-4C3C-AE70-E286A6F83361}"/>
    <cellStyle name="_Multiple_DCF Summary pages_Orange-May01_23 LBO Model" xfId="1610" xr:uid="{3798E637-0450-4CEF-9647-3C084B40C52E}"/>
    <cellStyle name="_Multiple_DCF Summary pages_T_MOBIL2" xfId="1611" xr:uid="{621E0AB3-5210-4FB0-9CA1-1023ACD53879}"/>
    <cellStyle name="_Multiple_DCF Summary pages_T_MOBIL2 2" xfId="1612" xr:uid="{22C576BF-27E0-434A-B152-E5ECB6108EF9}"/>
    <cellStyle name="_Multiple_DCF Summary pages_T_MOBIL2 3" xfId="1613" xr:uid="{D19C4421-6B69-48FB-9C2E-066ADAA150A2}"/>
    <cellStyle name="_Multiple_DCF Summary pages_TDC-EQUITY MODEL-Nov2001" xfId="1614" xr:uid="{0FFB34A1-51B7-4F71-8E99-023DF332B280}"/>
    <cellStyle name="_Multiple_DCF Summary pages_TDC-GS-30Nov2001" xfId="1615" xr:uid="{552F5B1F-AAF8-43E1-B288-ADB4B8B54FF9}"/>
    <cellStyle name="_Multiple_DCF Summary pages_TDC-Nov2001" xfId="1616" xr:uid="{DE9AF8FD-C635-4C2F-92D7-F4646EC1A4B1}"/>
    <cellStyle name="_Multiple_DCF Summary pages_TelenorInitiation-11Jan01" xfId="1617" xr:uid="{5DF58F6A-5CB0-44A6-AAAA-D8661309CD3A}"/>
    <cellStyle name="_Multiple_DCF Summary pages_TelenorWIPFeb01" xfId="1618" xr:uid="{F3C9FDEB-BEC9-4298-9D36-FCD6C2525318}"/>
    <cellStyle name="_Multiple_DCF Summary pages_Telia-April01(new structure)" xfId="1619" xr:uid="{210B317B-2ABD-4F8C-98B8-54D05332AB36}"/>
    <cellStyle name="_Multiple_DCF Summary pages_Telia-April01(new structure) 2" xfId="1620" xr:uid="{FE61A157-223E-4B88-B277-F624A4586B8D}"/>
    <cellStyle name="_Multiple_Deal Comp Luxury_May30" xfId="1621" xr:uid="{EBD0391A-AB05-4063-8720-38A2748FD696}"/>
    <cellStyle name="_Multiple_Deal Comp Luxury_May30 2" xfId="1622" xr:uid="{9A323F75-FBF4-4A12-BFDF-E04750778640}"/>
    <cellStyle name="_Multiple_EBITDA_Breakdown2006-08" xfId="1623" xr:uid="{9468D4DD-AB9B-4E28-A062-0B19DC57E108}"/>
    <cellStyle name="_Multiple_EBITDA_Breakdown2006-08 2" xfId="1624" xr:uid="{7F0AF338-F28A-4A9B-88DD-C7227A2E4A66}"/>
    <cellStyle name="_Multiple_Fiancial Data 12 October 2001" xfId="1625" xr:uid="{12028E8F-1C40-4CBC-AD8F-77D216C86566}"/>
    <cellStyle name="_Multiple_Fiancial Data 12 October 2001 2" xfId="1626" xr:uid="{25F80CB3-1DAA-4B71-99E7-778CAC1D521B}"/>
    <cellStyle name="_Multiple_Financial Odin Euro6" xfId="1627" xr:uid="{68A6E9D8-5CAD-4EDA-BDF4-55222E6BB747}"/>
    <cellStyle name="_Multiple_Financial Odin Euro6 2" xfId="1628" xr:uid="{B208D2A1-F504-4743-BDB7-346C40ABE3CF}"/>
    <cellStyle name="_Multiple_Financials &amp; Valuation v16 Indigo" xfId="1629" xr:uid="{3BACFD80-D6F8-40A7-A1F4-CAD9E7F9B73D}"/>
    <cellStyle name="_Multiple_Financials &amp; Valuation v16 Indigo 2" xfId="1630" xr:uid="{B356BBDA-EBFD-43B6-82A6-C32E37A7450D}"/>
    <cellStyle name="_Multiple_FT-13Sept2001" xfId="1631" xr:uid="{5AA3CD25-A334-4ABF-AD87-4F99E6537883}"/>
    <cellStyle name="_Multiple_FT-13Sept2001 2" xfId="1632" xr:uid="{7C60FBB1-AEAF-4FC0-B5C4-76FD9A78DE84}"/>
    <cellStyle name="_Multiple_Il Sole_3" xfId="1633" xr:uid="{8E2BC2BA-A86D-4C61-8805-2219279F16DB}"/>
    <cellStyle name="_Multiple_Il Sole_3 2" xfId="1634" xr:uid="{9342239F-AEFD-45FA-8F9D-908A391AAE1F}"/>
    <cellStyle name="_Multiple_Jazztel model 15-exhibits" xfId="1635" xr:uid="{ABE91A78-016F-4625-A2AF-B6FADA6C62BB}"/>
    <cellStyle name="_Multiple_Jazztel model 15-exhibits 2" xfId="1636" xr:uid="{272BFF01-A474-4D84-9592-7231AEA91893}"/>
    <cellStyle name="_Multiple_Jazztel model 15-exhibits 3" xfId="1637" xr:uid="{8B3F52C1-95AF-4637-A3CB-DB0DDE24167C}"/>
    <cellStyle name="_Multiple_Jazztel model 15-exhibits bis" xfId="1638" xr:uid="{AEE7DB35-1DC9-4D3F-96B7-DD974CDEED14}"/>
    <cellStyle name="_Multiple_Jazztel model 15-exhibits bis 2" xfId="1639" xr:uid="{ABC124D3-181F-4ABD-A273-B2B79BD5C23F}"/>
    <cellStyle name="_Multiple_Jazztel model 15-exhibits bis_FT-13Sept2001" xfId="1640" xr:uid="{99A51788-5B65-4227-AC6D-8CECA790F312}"/>
    <cellStyle name="_Multiple_Jazztel model 15-exhibits bis_FT-13Sept2001 2" xfId="1641" xr:uid="{D833654C-8EDA-46C3-9CA4-B97F898CED22}"/>
    <cellStyle name="_Multiple_Jazztel model 15-exhibits_FT-13Sept2001" xfId="1642" xr:uid="{8417D6C4-3ACD-4BD9-8B8F-449B782E72A1}"/>
    <cellStyle name="_Multiple_Jazztel model 15-exhibits_FT-13Sept2001 2" xfId="1643" xr:uid="{CF19191A-B8ED-4796-BA34-FDFA6579768C}"/>
    <cellStyle name="_Multiple_Jazztel model 15-exhibits_FT-13Sept2001 3" xfId="1644" xr:uid="{1614AA5A-F8DC-4C33-A87C-D04855E875A9}"/>
    <cellStyle name="_Multiple_Jazztel model 15-exhibits_Jazztel model 16DP3-Exhibits" xfId="1645" xr:uid="{9F56A1CC-4129-4218-B856-11473D9F2A59}"/>
    <cellStyle name="_Multiple_Jazztel model 15-exhibits_Jazztel model 16DP3-Exhibits 2" xfId="1646" xr:uid="{0ACC3CE4-22BA-4BFE-8F86-8D11BA9233CA}"/>
    <cellStyle name="_Multiple_Jazztel model 15-exhibits_Jazztel model 16DP3-Exhibits_FT-13Sept2001" xfId="1647" xr:uid="{6365D80B-5DDF-48D8-BAC2-0F4D659A74C0}"/>
    <cellStyle name="_Multiple_Jazztel model 15-exhibits_Jazztel model 16DP3-Exhibits_FT-13Sept2001 2" xfId="1648" xr:uid="{2565402C-20E4-49C2-A4FD-16FDB2EFD4E3}"/>
    <cellStyle name="_Multiple_Jazztel model 15-exhibits_Jazztel model 16DP3-Exhibits_ONO Valuation 28 November" xfId="1649" xr:uid="{1C860566-ADDE-4751-B71E-4D444863B25D}"/>
    <cellStyle name="_Multiple_Jazztel model 15-exhibits_Jazztel model 16DP3-Exhibits_ONO Valuation 28 November 2" xfId="1650" xr:uid="{66C68F08-6398-4FAC-8A0E-A71610783749}"/>
    <cellStyle name="_Multiple_Jazztel model 15-exhibits_Jazztel model 18DP-exhibits" xfId="1651" xr:uid="{12E9EF0D-659F-4FED-83B2-D5C9D31B9027}"/>
    <cellStyle name="_Multiple_Jazztel model 15-exhibits_Jazztel model 18DP-exhibits 2" xfId="1652" xr:uid="{D2762728-219D-44F5-93E1-B73A86059FEB}"/>
    <cellStyle name="_Multiple_Jazztel model 15-exhibits_Jazztel model 18DP-exhibits_FT-13Sept2001" xfId="1653" xr:uid="{9EA2CF2C-5A1C-45CD-830D-98C9A834283B}"/>
    <cellStyle name="_Multiple_Jazztel model 15-exhibits_Jazztel model 18DP-exhibits_FT-13Sept2001 2" xfId="1654" xr:uid="{57E24DE0-9826-4DE4-8B2C-F4353E7EF59E}"/>
    <cellStyle name="_Multiple_Jazztel model 15-exhibits_Jazztel model 18DP-exhibits_FT-13Sept2001 3" xfId="1655" xr:uid="{24B46379-C32B-4305-A27B-2ADFEAE12E56}"/>
    <cellStyle name="_Multiple_Jazztel model 15-exhibits_Jazztel model 18DP-exhibits_Orange-Mar01" xfId="1656" xr:uid="{16B4BE2A-6D4C-44B8-B652-AF72E957D0C2}"/>
    <cellStyle name="_Multiple_Jazztel model 15-exhibits_Jazztel model 18DP-exhibits_Orange-Mar01 2" xfId="1657" xr:uid="{998C6FD6-A88C-485D-8483-004518ED6B4C}"/>
    <cellStyle name="_Multiple_Jazztel model 15-exhibits_Jazztel model 18DP-exhibits_Orange-May01" xfId="1658" xr:uid="{75BD18BC-768D-48B3-BDC7-BD526E002F08}"/>
    <cellStyle name="_Multiple_Jazztel model 15-exhibits_Jazztel model 18DP-exhibits_Orange-May01 2" xfId="1659" xr:uid="{F38EE0BA-65A6-4B8B-8553-475DD53BF6A1}"/>
    <cellStyle name="_Multiple_Jazztel model 15-exhibits_Jazztel model 18DP-exhibits_T_MOBIL2" xfId="1660" xr:uid="{C858FD5F-291B-4978-B183-682ABF440153}"/>
    <cellStyle name="_Multiple_Jazztel model 15-exhibits_Jazztel model 18DP-exhibits_T_MOBIL2 2" xfId="1661" xr:uid="{3C23F334-699F-438E-9D38-8BD8E9579699}"/>
    <cellStyle name="_Multiple_Jazztel model 15-exhibits_Jazztel model 18DP-exhibits_T_MOBIL2 3" xfId="1662" xr:uid="{C2E7E2F3-4510-4104-9C80-714743AA565B}"/>
    <cellStyle name="_Multiple_Jazztel model 15-exhibits_Jazztel model 18DP-exhibits_T_MOBIL2_FT-13Sept2001" xfId="1663" xr:uid="{9868CD08-20C9-468F-8E28-E490ED6A5A54}"/>
    <cellStyle name="_Multiple_Jazztel model 15-exhibits_Jazztel model 18DP-exhibits_T_MOBIL2_FT-13Sept2001 2" xfId="1664" xr:uid="{2F1EC9BA-3D23-4942-8C0C-D9DAAAED0521}"/>
    <cellStyle name="_Multiple_Jazztel model 15-exhibits_Jazztel model 18DP-exhibits_T_MOBIL2_FT-13Sept2001 3" xfId="1665" xr:uid="{90B372B6-FB8F-4245-98D7-7CE12DEE4D2C}"/>
    <cellStyle name="_Multiple_Jazztel model 15-exhibits_Jazztel model 18DP-exhibits_T_MOBIL2_Orange-May01" xfId="1666" xr:uid="{D6830C88-E759-4303-AD68-763ACC52ACF1}"/>
    <cellStyle name="_Multiple_Jazztel model 15-exhibits_Jazztel model 18DP-exhibits_T_MOBIL2_Orange-May01 2" xfId="1667" xr:uid="{9B522065-665B-4905-901D-37EC8F17E46A}"/>
    <cellStyle name="_Multiple_Jazztel model 15-exhibits_Jazztel model 18DP-exhibits_T_MOBIL2_Orange-May01 3" xfId="1668" xr:uid="{5B2E3C11-C856-4818-BCDE-7119DB9E56A0}"/>
    <cellStyle name="_Multiple_Jazztel model 15-exhibits_Jazztel model 18DP-exhibits_TDC-EQUITY MODEL-Nov2001" xfId="1669" xr:uid="{A9F154AF-80F9-4BB2-8639-C50C30135E7C}"/>
    <cellStyle name="_Multiple_Jazztel model 15-exhibits_Jazztel model 18DP-exhibits_TDC-EQUITY MODEL-Nov2001 2" xfId="1670" xr:uid="{15CCF2A1-DFAF-4C27-B5A0-1CFB7422E7A5}"/>
    <cellStyle name="_Multiple_Jazztel model 15-exhibits_Jazztel model 18DP-exhibits_TDC-GS-30Nov2001" xfId="1671" xr:uid="{CE8BE8FA-35E0-4C42-B813-1306B7DA3170}"/>
    <cellStyle name="_Multiple_Jazztel model 15-exhibits_Jazztel model 18DP-exhibits_TDC-GS-30Nov2001 2" xfId="1672" xr:uid="{1E725F8A-D716-46E3-B07E-05DA4A1FC8D0}"/>
    <cellStyle name="_Multiple_Jazztel model 15-exhibits_Jazztel model 18DP-exhibits_TDC-Nov2001" xfId="1673" xr:uid="{BDA0135E-0F16-4C7F-AD28-784AF890ADC8}"/>
    <cellStyle name="_Multiple_Jazztel model 15-exhibits_Jazztel model 18DP-exhibits_TDC-Nov2001 2" xfId="1674" xr:uid="{DA8636F3-D722-4884-B975-13389F847217}"/>
    <cellStyle name="_Multiple_Jazztel model 15-exhibits_Jazztel model 18DP-exhibits_TEF_Movile_Jan01" xfId="1675" xr:uid="{0D3DDD8E-F50E-4DF7-9328-86E767DF76DC}"/>
    <cellStyle name="_Multiple_Jazztel model 15-exhibits_Jazztel model 18DP-exhibits_TEF_Movile_Jan01 2" xfId="1676" xr:uid="{6B2685A5-490B-44AA-BFB4-948D7D60AEB7}"/>
    <cellStyle name="_Multiple_Jazztel model 15-exhibits_Jazztel model 18DP-exhibits_TEF_Movile_Jan01_Template Wacc" xfId="1677" xr:uid="{47098B80-EC49-48EF-9BA1-58F9B26C529C}"/>
    <cellStyle name="_Multiple_Jazztel model 15-exhibits_Jazztel model 18DP-exhibits_TEF_Movile_Jan01_Template Wacc 2" xfId="1678" xr:uid="{4104A17C-3EA2-4FDF-A1E2-D251603C75DC}"/>
    <cellStyle name="_Multiple_Jazztel model 15-exhibits_Jazztel model 18DP-exhibits_TEF_Movile_Mar01_new1" xfId="1679" xr:uid="{00D17ED0-8A3C-4039-94DF-66BD3455E483}"/>
    <cellStyle name="_Multiple_Jazztel model 15-exhibits_Jazztel model 18DP-exhibits_TEF_Movile_Mar01_new1 2" xfId="1680" xr:uid="{0DFCF193-EC52-48E6-A141-347CBC7000BC}"/>
    <cellStyle name="_Multiple_Jazztel model 15-exhibits_Jazztel model 18DP-exhibits_TEF_Movile_Mar01_new1_Template Wacc" xfId="1681" xr:uid="{D5B900F9-F101-42FF-9A30-90779AD179A7}"/>
    <cellStyle name="_Multiple_Jazztel model 15-exhibits_Jazztel model 18DP-exhibits_TEF_Movile_Mar01_new1_Template Wacc 2" xfId="1682" xr:uid="{151892EC-3908-4BFF-B14A-C9DAE89F5DE5}"/>
    <cellStyle name="_Multiple_Jazztel model 15-exhibits_Jazztel model 18DP-exhibits_TelenorInitiation-11Jan01" xfId="1683" xr:uid="{29BEA0F4-B63F-4A82-9B7F-9385963FB5D4}"/>
    <cellStyle name="_Multiple_Jazztel model 15-exhibits_Jazztel model 18DP-exhibits_TelenorInitiation-11Jan01 2" xfId="1684" xr:uid="{6EC8D694-1213-4014-880D-50176BA079F8}"/>
    <cellStyle name="_Multiple_Jazztel model 15-exhibits_Jazztel model 18DP-exhibits_TelenorWIPFeb01" xfId="1685" xr:uid="{646BDCE6-6183-4B1D-9E24-3F303825B4A9}"/>
    <cellStyle name="_Multiple_Jazztel model 15-exhibits_Jazztel model 18DP-exhibits_TelenorWIPFeb01 2" xfId="1686" xr:uid="{F92DAEC5-26D9-42D0-88FA-682C2AFB6C32}"/>
    <cellStyle name="_Multiple_Jazztel model 15-exhibits_Jazztel model 18DP-exhibits_Telia-April01(new structure)" xfId="1687" xr:uid="{BE2253DA-A6AC-4333-8780-4F8E73F9C02B}"/>
    <cellStyle name="_Multiple_Jazztel model 15-exhibits_Jazztel model 18DP-exhibits_Telia-April01(new structure) 2" xfId="1688" xr:uid="{E5AF43A6-3040-4D6B-A0A3-200D040C7E44}"/>
    <cellStyle name="_Multiple_Jazztel model 15-exhibits_Jazztel1" xfId="1689" xr:uid="{26E7469F-41B9-4B09-950F-B329CA342B19}"/>
    <cellStyle name="_Multiple_Jazztel model 15-exhibits_Jazztel1_TDC-EQUITY MODEL-Nov2001" xfId="1690" xr:uid="{6F098A03-3430-4241-A3D5-DC02E1EDFFE6}"/>
    <cellStyle name="_Multiple_Jazztel model 15-exhibits_Jazztel1_TDC-EQUITY MODEL-Nov2001 2" xfId="1691" xr:uid="{030BEE59-53F5-4EC4-84E4-6B570BFE310F}"/>
    <cellStyle name="_Multiple_Jazztel model 15-exhibits_Jazztel1_TDC-GS-30Nov2001" xfId="1692" xr:uid="{D6C8D623-CA6A-4E04-96FC-5C5E22F6FC61}"/>
    <cellStyle name="_Multiple_Jazztel model 15-exhibits_Jazztel1_TDC-GS-30Nov2001 2" xfId="1693" xr:uid="{21164FF3-A4E8-48AE-9F32-E5BFD4EDFC1E}"/>
    <cellStyle name="_Multiple_Jazztel model 15-exhibits_Jazztel1_TDC-Nov2001" xfId="1694" xr:uid="{7AABDC81-74CE-478E-82F8-71B1DE83D248}"/>
    <cellStyle name="_Multiple_Jazztel model 15-exhibits_Jazztel1_TDC-Nov2001 2" xfId="1695" xr:uid="{64DB197A-5305-4333-A045-C7E744C5C25C}"/>
    <cellStyle name="_Multiple_Jazztel model 15-exhibits_Jazztel1_TEF_Movile_Jan01" xfId="1696" xr:uid="{031CB49A-FF70-4380-8B10-C64AA829DFB2}"/>
    <cellStyle name="_Multiple_Jazztel model 15-exhibits_Jazztel1_TEF_Movile_Jan01 2" xfId="1697" xr:uid="{400C4638-E8E4-4A59-999E-A7C1EAD9F803}"/>
    <cellStyle name="_Multiple_Jazztel model 15-exhibits_Jazztel1_TEF_Movile_Mar01_new1" xfId="1698" xr:uid="{687BBA58-66DF-4AAA-915B-D251EF2DC797}"/>
    <cellStyle name="_Multiple_Jazztel model 15-exhibits_Jazztel1_TEF_Movile_Mar01_new1 2" xfId="1699" xr:uid="{FB0880C3-839B-4A3C-8D6D-12E9BA05A208}"/>
    <cellStyle name="_Multiple_Jazztel model 15-exhibits_Orange-Mar01" xfId="1700" xr:uid="{8B4E3764-A1EF-4F3B-B57D-9ECFA6D8C0F4}"/>
    <cellStyle name="_Multiple_Jazztel model 15-exhibits_Orange-May01" xfId="1701" xr:uid="{6B4CA060-2FE4-46BA-B4B4-E90BEDE4E377}"/>
    <cellStyle name="_Multiple_Jazztel model 15-exhibits_Orange-May01 2" xfId="1702" xr:uid="{209C82E0-14BD-44B4-AAFD-117A03A9AF1A}"/>
    <cellStyle name="_Multiple_Jazztel model 15-exhibits_Orange-May01 3" xfId="1703" xr:uid="{A6F5854D-59D5-4474-9134-B3C1B3ABD14B}"/>
    <cellStyle name="_Multiple_Jazztel model 15-exhibits_Orange-May01_23 LBO Model" xfId="1704" xr:uid="{50372991-49F9-48C4-8719-D5DAC395D294}"/>
    <cellStyle name="_Multiple_Jazztel model 15-exhibits_T_MOBIL2" xfId="1705" xr:uid="{ADC3666C-22B7-4751-A0F3-BC295A7CE40F}"/>
    <cellStyle name="_Multiple_Jazztel model 15-exhibits_T_MOBIL2 2" xfId="1706" xr:uid="{33658FDA-6893-4FAA-96A5-A4B21D7599FA}"/>
    <cellStyle name="_Multiple_Jazztel model 15-exhibits_T_MOBIL2 3" xfId="1707" xr:uid="{EED3876B-FB20-4612-B89E-3725DF7B9B2E}"/>
    <cellStyle name="_Multiple_Jazztel model 15-exhibits_TDC-EQUITY MODEL-Nov2001" xfId="1708" xr:uid="{F81823CF-1311-416A-A697-7EFD32237CB3}"/>
    <cellStyle name="_Multiple_Jazztel model 15-exhibits_TDC-GS-30Nov2001" xfId="1709" xr:uid="{E47E2181-C4CF-4A82-BDD7-8797DC698DDD}"/>
    <cellStyle name="_Multiple_Jazztel model 15-exhibits_TDC-Nov2001" xfId="1710" xr:uid="{7EC67DB0-C18C-4B92-BFCC-5055DB527A40}"/>
    <cellStyle name="_Multiple_Jazztel model 15-exhibits_TelenorInitiation-11Jan01" xfId="1711" xr:uid="{41C2D175-7C8A-4B66-8FF2-3D663553A35E}"/>
    <cellStyle name="_Multiple_Jazztel model 15-exhibits_TelenorWIPFeb01" xfId="1712" xr:uid="{6B113228-63B5-40D4-A105-44F698D6E3BE}"/>
    <cellStyle name="_Multiple_Jazztel model 15-exhibits_Telia-April01(new structure)" xfId="1713" xr:uid="{F7ABDE48-0BC7-4A37-8D90-94141875C131}"/>
    <cellStyle name="_Multiple_Jazztel model 15-exhibits_Telia-April01(new structure) 2" xfId="1714" xr:uid="{CBE21516-84DC-4354-826F-A2898B65C552}"/>
    <cellStyle name="_Multiple_Jazztel model 15-exhibits-Friso2" xfId="1715" xr:uid="{117C5756-3AFA-47E5-8063-BEAC2B192D38}"/>
    <cellStyle name="_Multiple_Jazztel model 15-exhibits-Friso2 2" xfId="1716" xr:uid="{79F18C4F-9C03-4261-98B2-8701B7F0C554}"/>
    <cellStyle name="_Multiple_Jazztel model 15-exhibits-Friso2 3" xfId="1717" xr:uid="{574EF0F1-4729-4493-8EBF-E912D634139A}"/>
    <cellStyle name="_Multiple_Jazztel model 15-exhibits-Friso2_FT-13Sept2001" xfId="1718" xr:uid="{3DCBB17D-A835-4686-8394-5A304F28C5A9}"/>
    <cellStyle name="_Multiple_Jazztel model 15-exhibits-Friso2_FT-13Sept2001 2" xfId="1719" xr:uid="{B57CB3C1-9C94-4FC7-A33D-3BD124D77D66}"/>
    <cellStyle name="_Multiple_Jazztel model 15-exhibits-Friso2_FT-13Sept2001 3" xfId="1720" xr:uid="{11B23CD4-60FA-4D7D-8C70-B9D5EA996364}"/>
    <cellStyle name="_Multiple_Jazztel model 15-exhibits-Friso2_Jazztel model 16DP3-Exhibits" xfId="1721" xr:uid="{83E50661-DE53-41F9-87B7-51C865A1B164}"/>
    <cellStyle name="_Multiple_Jazztel model 15-exhibits-Friso2_Jazztel model 16DP3-Exhibits 2" xfId="1722" xr:uid="{AF1AC4A7-BD0C-4E5F-BCF7-5283054D3EF6}"/>
    <cellStyle name="_Multiple_Jazztel model 15-exhibits-Friso2_Jazztel model 16DP3-Exhibits_FT-13Sept2001" xfId="1723" xr:uid="{A9BA637E-B261-4BA1-A649-8320357C6A13}"/>
    <cellStyle name="_Multiple_Jazztel model 15-exhibits-Friso2_Jazztel model 16DP3-Exhibits_FT-13Sept2001 2" xfId="1724" xr:uid="{6A76B7F6-69B0-4E86-AB8F-834F9716AD02}"/>
    <cellStyle name="_Multiple_Jazztel model 15-exhibits-Friso2_Jazztel model 18DP-exhibits" xfId="1725" xr:uid="{EBB03252-A44A-4241-995C-98AC5912A2B6}"/>
    <cellStyle name="_Multiple_Jazztel model 15-exhibits-Friso2_Jazztel model 18DP-exhibits 2" xfId="1726" xr:uid="{1DB0E904-A1B8-4555-9793-C44BF6224923}"/>
    <cellStyle name="_Multiple_Jazztel model 15-exhibits-Friso2_Jazztel model 18DP-exhibits_FT-13Sept2001" xfId="1727" xr:uid="{7E527E06-3935-46D3-A397-093319376888}"/>
    <cellStyle name="_Multiple_Jazztel model 15-exhibits-Friso2_Jazztel model 18DP-exhibits_FT-13Sept2001 2" xfId="1728" xr:uid="{F169E131-B7DC-4D5A-B760-DFBF7E840ABE}"/>
    <cellStyle name="_Multiple_Jazztel model 15-exhibits-Friso2_Jazztel model 18DP-exhibits_FT-13Sept2001 3" xfId="1729" xr:uid="{F68FD60A-069D-4141-BD71-4CCDC2B7DD39}"/>
    <cellStyle name="_Multiple_Jazztel model 15-exhibits-Friso2_Jazztel model 18DP-exhibits_Orange-Mar01" xfId="1730" xr:uid="{39F71C53-F8BB-4697-A153-E7A39894B949}"/>
    <cellStyle name="_Multiple_Jazztel model 15-exhibits-Friso2_Jazztel model 18DP-exhibits_Orange-Mar01 2" xfId="1731" xr:uid="{2A318E51-A816-431F-A384-88237BC63436}"/>
    <cellStyle name="_Multiple_Jazztel model 15-exhibits-Friso2_Jazztel model 18DP-exhibits_Orange-May01" xfId="1732" xr:uid="{C21124AE-8066-4CF2-96D6-17F09D45C99C}"/>
    <cellStyle name="_Multiple_Jazztel model 15-exhibits-Friso2_Jazztel model 18DP-exhibits_Orange-May01 2" xfId="1733" xr:uid="{075A99CB-9B8B-461E-8C62-52906906C73C}"/>
    <cellStyle name="_Multiple_Jazztel model 15-exhibits-Friso2_Jazztel model 18DP-exhibits_T_MOBIL2" xfId="1734" xr:uid="{4B2F4508-E669-4D6C-B37E-3440E21DDA03}"/>
    <cellStyle name="_Multiple_Jazztel model 15-exhibits-Friso2_Jazztel model 18DP-exhibits_T_MOBIL2 2" xfId="1735" xr:uid="{9EC5D290-9172-4A6C-9BF8-6078F5152C8E}"/>
    <cellStyle name="_Multiple_Jazztel model 15-exhibits-Friso2_Jazztel model 18DP-exhibits_T_MOBIL2 3" xfId="1736" xr:uid="{989DAFA7-4703-4073-B58D-45A6FDE40D94}"/>
    <cellStyle name="_Multiple_Jazztel model 15-exhibits-Friso2_Jazztel model 18DP-exhibits_T_MOBIL2_FT-13Sept2001" xfId="1737" xr:uid="{8512EF42-AE7B-4B21-BC5D-4E5AAF68D208}"/>
    <cellStyle name="_Multiple_Jazztel model 15-exhibits-Friso2_Jazztel model 18DP-exhibits_T_MOBIL2_FT-13Sept2001 2" xfId="1738" xr:uid="{6221ADF3-9205-4BE5-89DD-3FC0F58624B9}"/>
    <cellStyle name="_Multiple_Jazztel model 15-exhibits-Friso2_Jazztel model 18DP-exhibits_T_MOBIL2_FT-13Sept2001 3" xfId="1739" xr:uid="{FE056FEC-710D-402A-93CB-EE405B56B275}"/>
    <cellStyle name="_Multiple_Jazztel model 15-exhibits-Friso2_Jazztel model 18DP-exhibits_T_MOBIL2_Orange-May01" xfId="1740" xr:uid="{1CE1DAE5-579F-4B4C-AB5D-7BFF1024EC94}"/>
    <cellStyle name="_Multiple_Jazztel model 15-exhibits-Friso2_Jazztel model 18DP-exhibits_T_MOBIL2_Orange-May01 2" xfId="1741" xr:uid="{6E825F1D-ACB1-4113-9A14-C56A87034B67}"/>
    <cellStyle name="_Multiple_Jazztel model 15-exhibits-Friso2_Jazztel model 18DP-exhibits_T_MOBIL2_Orange-May01 3" xfId="1742" xr:uid="{C217CC01-6DFC-4B7C-8C3D-5368F0E433DF}"/>
    <cellStyle name="_Multiple_Jazztel model 15-exhibits-Friso2_Jazztel model 18DP-exhibits_TDC-EQUITY MODEL-Nov2001" xfId="1743" xr:uid="{9FA5C1A9-EC65-44C9-9542-2CC4BA29F8AB}"/>
    <cellStyle name="_Multiple_Jazztel model 15-exhibits-Friso2_Jazztel model 18DP-exhibits_TDC-EQUITY MODEL-Nov2001 2" xfId="1744" xr:uid="{EA649758-B0F1-4F9B-98C2-5F55703E422F}"/>
    <cellStyle name="_Multiple_Jazztel model 15-exhibits-Friso2_Jazztel model 18DP-exhibits_TDC-GS-30Nov2001" xfId="1745" xr:uid="{5FEB5FC3-52D4-43A8-A221-203B77BA2860}"/>
    <cellStyle name="_Multiple_Jazztel model 15-exhibits-Friso2_Jazztel model 18DP-exhibits_TDC-GS-30Nov2001 2" xfId="1746" xr:uid="{04FC2B6A-9A5F-432A-879F-07B0B61B0621}"/>
    <cellStyle name="_Multiple_Jazztel model 15-exhibits-Friso2_Jazztel model 18DP-exhibits_TDC-Nov2001" xfId="1747" xr:uid="{2EBC6994-C6BD-4381-B7A8-BFCFF719841F}"/>
    <cellStyle name="_Multiple_Jazztel model 15-exhibits-Friso2_Jazztel model 18DP-exhibits_TDC-Nov2001 2" xfId="1748" xr:uid="{2ED65AEA-2690-474C-8E62-E777828A18FB}"/>
    <cellStyle name="_Multiple_Jazztel model 15-exhibits-Friso2_Jazztel model 18DP-exhibits_TEF_Movile_Jan01" xfId="1749" xr:uid="{A45D2395-5FD0-43FB-9BC9-41AFCCEA8925}"/>
    <cellStyle name="_Multiple_Jazztel model 15-exhibits-Friso2_Jazztel model 18DP-exhibits_TEF_Movile_Jan01 2" xfId="1750" xr:uid="{50C6ABA4-04FA-4A2A-AD01-344E9B247690}"/>
    <cellStyle name="_Multiple_Jazztel model 15-exhibits-Friso2_Jazztel model 18DP-exhibits_TEF_Movile_Jan01_Template Wacc" xfId="1751" xr:uid="{DE252B04-74D7-4101-9724-39E6626DE28D}"/>
    <cellStyle name="_Multiple_Jazztel model 15-exhibits-Friso2_Jazztel model 18DP-exhibits_TEF_Movile_Jan01_Template Wacc 2" xfId="1752" xr:uid="{1F937D26-F198-4F37-A914-880E9592F720}"/>
    <cellStyle name="_Multiple_Jazztel model 15-exhibits-Friso2_Jazztel model 18DP-exhibits_TEF_Movile_Mar01_new1" xfId="1753" xr:uid="{20265F99-15D3-45C7-A02F-ABBD81B1D501}"/>
    <cellStyle name="_Multiple_Jazztel model 15-exhibits-Friso2_Jazztel model 18DP-exhibits_TEF_Movile_Mar01_new1 2" xfId="1754" xr:uid="{643DCC1D-8921-4004-978A-5829213C5DD1}"/>
    <cellStyle name="_Multiple_Jazztel model 15-exhibits-Friso2_Jazztel model 18DP-exhibits_TEF_Movile_Mar01_new1_Template Wacc" xfId="1755" xr:uid="{6A1A7D52-9CB7-4F6E-9A09-82953E606B26}"/>
    <cellStyle name="_Multiple_Jazztel model 15-exhibits-Friso2_Jazztel model 18DP-exhibits_TEF_Movile_Mar01_new1_Template Wacc 2" xfId="1756" xr:uid="{A3D9391C-2D1D-45DF-8467-B810FB4466E7}"/>
    <cellStyle name="_Multiple_Jazztel model 15-exhibits-Friso2_Jazztel model 18DP-exhibits_TelenorInitiation-11Jan01" xfId="1757" xr:uid="{672B35EF-46DB-4A84-A1C0-5C52AA6F501E}"/>
    <cellStyle name="_Multiple_Jazztel model 15-exhibits-Friso2_Jazztel model 18DP-exhibits_TelenorInitiation-11Jan01 2" xfId="1758" xr:uid="{7C9D97C7-3E17-438A-85CF-C206C872BC5A}"/>
    <cellStyle name="_Multiple_Jazztel model 15-exhibits-Friso2_Jazztel model 18DP-exhibits_TelenorWIPFeb01" xfId="1759" xr:uid="{378F1F27-B211-4949-9E2B-AFFD93FAFBEC}"/>
    <cellStyle name="_Multiple_Jazztel model 15-exhibits-Friso2_Jazztel model 18DP-exhibits_TelenorWIPFeb01 2" xfId="1760" xr:uid="{E520D728-D652-4DCF-9278-355969C9C235}"/>
    <cellStyle name="_Multiple_Jazztel model 15-exhibits-Friso2_Jazztel model 18DP-exhibits_Telia-April01(new structure)" xfId="1761" xr:uid="{8108F4CA-7A5C-4A2D-BAE7-9DF025AD65AB}"/>
    <cellStyle name="_Multiple_Jazztel model 15-exhibits-Friso2_Jazztel model 18DP-exhibits_Telia-April01(new structure) 2" xfId="1762" xr:uid="{3402E5CD-A942-4B09-81C3-195F98E9E2CB}"/>
    <cellStyle name="_Multiple_Jazztel model 15-exhibits-Friso2_Jazztel1" xfId="1763" xr:uid="{C7159483-9E84-471E-BFC3-629D90E684C9}"/>
    <cellStyle name="_Multiple_Jazztel model 15-exhibits-Friso2_Jazztel1_TDC-EQUITY MODEL-Nov2001" xfId="1764" xr:uid="{53C168AA-1100-4601-B73B-6A0CA9DD75CB}"/>
    <cellStyle name="_Multiple_Jazztel model 15-exhibits-Friso2_Jazztel1_TDC-EQUITY MODEL-Nov2001 2" xfId="1765" xr:uid="{08AE5AC4-523B-4F09-8EAE-F522ABFAFABF}"/>
    <cellStyle name="_Multiple_Jazztel model 15-exhibits-Friso2_Jazztel1_TDC-GS-30Nov2001" xfId="1766" xr:uid="{76EC5998-6322-4F62-B671-5CE19452D367}"/>
    <cellStyle name="_Multiple_Jazztel model 15-exhibits-Friso2_Jazztel1_TDC-GS-30Nov2001 2" xfId="1767" xr:uid="{59DD8C16-7652-475A-9111-55B0550962DF}"/>
    <cellStyle name="_Multiple_Jazztel model 15-exhibits-Friso2_Jazztel1_TDC-Nov2001" xfId="1768" xr:uid="{7ED44FEC-A74F-46B7-8DA9-08C8E9BB4D22}"/>
    <cellStyle name="_Multiple_Jazztel model 15-exhibits-Friso2_Jazztel1_TDC-Nov2001 2" xfId="1769" xr:uid="{2730DD9C-8382-493D-95C6-697E7924AEE2}"/>
    <cellStyle name="_Multiple_Jazztel model 15-exhibits-Friso2_Jazztel1_TEF_Movile_Jan01" xfId="1770" xr:uid="{25A01747-9C92-4032-92A1-37ED734A365D}"/>
    <cellStyle name="_Multiple_Jazztel model 15-exhibits-Friso2_Jazztel1_TEF_Movile_Jan01 2" xfId="1771" xr:uid="{B78A8820-B619-4719-BF0F-6ABEF9517957}"/>
    <cellStyle name="_Multiple_Jazztel model 15-exhibits-Friso2_Jazztel1_TEF_Movile_Mar01_new1" xfId="1772" xr:uid="{5B28EE4D-1ECE-43CA-95A2-A66578D9B7E4}"/>
    <cellStyle name="_Multiple_Jazztel model 15-exhibits-Friso2_Jazztel1_TEF_Movile_Mar01_new1 2" xfId="1773" xr:uid="{86113C3F-8F66-42D3-BB40-2FFF283DF134}"/>
    <cellStyle name="_Multiple_Jazztel model 15-exhibits-Friso2_Orange-Mar01" xfId="1774" xr:uid="{5F5BA471-833C-4FDF-92D1-CAB3EE05ED7C}"/>
    <cellStyle name="_Multiple_Jazztel model 15-exhibits-Friso2_Orange-May01" xfId="1775" xr:uid="{931772AE-2F1F-4902-95C4-6FA64E03E128}"/>
    <cellStyle name="_Multiple_Jazztel model 15-exhibits-Friso2_Orange-May01 2" xfId="1776" xr:uid="{15852324-1E68-45AC-84C8-187C42526431}"/>
    <cellStyle name="_Multiple_Jazztel model 15-exhibits-Friso2_Orange-May01 3" xfId="1777" xr:uid="{22595A9A-C9FD-413F-B179-B6845A6E42B5}"/>
    <cellStyle name="_Multiple_Jazztel model 15-exhibits-Friso2_Orange-May01_23 LBO Model" xfId="1778" xr:uid="{B82FEF3E-0A96-4AFD-B006-AB52B3B9C009}"/>
    <cellStyle name="_Multiple_Jazztel model 15-exhibits-Friso2_T_MOBIL2" xfId="1779" xr:uid="{90650E84-80A0-4484-8936-B7294E0BD9FC}"/>
    <cellStyle name="_Multiple_Jazztel model 15-exhibits-Friso2_T_MOBIL2 2" xfId="1780" xr:uid="{7C274B9F-990A-4EA0-904B-C38F40A0195B}"/>
    <cellStyle name="_Multiple_Jazztel model 15-exhibits-Friso2_T_MOBIL2 3" xfId="1781" xr:uid="{34D1D386-3C92-4F61-A26C-E5D38343AC07}"/>
    <cellStyle name="_Multiple_Jazztel model 15-exhibits-Friso2_TDC-EQUITY MODEL-Nov2001" xfId="1782" xr:uid="{AD701041-ADD6-4FB6-981F-FF106EB939DA}"/>
    <cellStyle name="_Multiple_Jazztel model 15-exhibits-Friso2_TDC-GS-30Nov2001" xfId="1783" xr:uid="{9323B305-6E08-49A1-9025-4CFD7C4739AC}"/>
    <cellStyle name="_Multiple_Jazztel model 15-exhibits-Friso2_TDC-Nov2001" xfId="1784" xr:uid="{7982CA69-ECFD-4B67-82A7-EB08FA6B25E7}"/>
    <cellStyle name="_Multiple_Jazztel model 15-exhibits-Friso2_TelenorInitiation-11Jan01" xfId="1785" xr:uid="{E6E2249C-FB8A-4E3E-9484-6EDD95EA106C}"/>
    <cellStyle name="_Multiple_Jazztel model 15-exhibits-Friso2_TelenorWIPFeb01" xfId="1786" xr:uid="{585DA214-8BB4-4BD0-96B0-40756441EC8C}"/>
    <cellStyle name="_Multiple_Jazztel model 15-exhibits-Friso2_Telia-April01(new structure)" xfId="1787" xr:uid="{AE04B7C2-ABB3-407F-95AC-CA853A1A6A3B}"/>
    <cellStyle name="_Multiple_Jazztel model 15-exhibits-Friso2_Telia-April01(new structure) 2" xfId="1788" xr:uid="{D88667B0-AF2E-489E-93C0-65BC56F556B6}"/>
    <cellStyle name="_Multiple_Jazztel model 16DP2-Exhibits" xfId="1789" xr:uid="{32992150-A6D9-458D-AEFD-EFF8BA08FCA1}"/>
    <cellStyle name="_Multiple_Jazztel model 16DP2-Exhibits 2" xfId="1790" xr:uid="{13480590-F05F-4C34-B758-4C76623673CA}"/>
    <cellStyle name="_Multiple_Jazztel model 16DP2-Exhibits_FT-13Sept2001" xfId="1791" xr:uid="{FF88981C-5E59-429F-96BF-C67E8B7F85D7}"/>
    <cellStyle name="_Multiple_Jazztel model 16DP2-Exhibits_FT-13Sept2001 2" xfId="1792" xr:uid="{7C100CDB-226C-401B-994F-9AD32394ACE1}"/>
    <cellStyle name="_Multiple_Jazztel model 16DP2-Exhibits_Orange-Mar01" xfId="1793" xr:uid="{79F18F8E-2F6B-4C60-84C8-85F39F833196}"/>
    <cellStyle name="_Multiple_Jazztel model 16DP2-Exhibits_Orange-Mar01 2" xfId="1794" xr:uid="{D7B093FA-AF3E-4462-9026-9A8843276726}"/>
    <cellStyle name="_Multiple_Jazztel model 16DP2-Exhibits_Orange-May01" xfId="1795" xr:uid="{89961C80-FEBD-43B9-B38C-4FCD0AA7F770}"/>
    <cellStyle name="_Multiple_Jazztel model 16DP2-Exhibits_Orange-May01 2" xfId="1796" xr:uid="{FE005EBC-54EC-4CE5-A87C-165A1EA5FFFB}"/>
    <cellStyle name="_Multiple_Jazztel model 16DP2-Exhibits_T_MOBIL2" xfId="1797" xr:uid="{79265616-24B8-4F20-88BA-F61AA97CECDE}"/>
    <cellStyle name="_Multiple_Jazztel model 16DP2-Exhibits_T_MOBIL2 2" xfId="1798" xr:uid="{EF9D64AD-6B0F-43D1-A025-38513F3BA90E}"/>
    <cellStyle name="_Multiple_Jazztel model 16DP2-Exhibits_TEF_Movile_Jan01" xfId="1799" xr:uid="{55B8ED90-0F27-4D1B-A681-DA4E0D9FD4AF}"/>
    <cellStyle name="_Multiple_Jazztel model 16DP2-Exhibits_TEF_Movile_Jan01 2" xfId="1800" xr:uid="{D9C78767-1C7B-48B5-8E0C-EFA37DE135DA}"/>
    <cellStyle name="_Multiple_Jazztel model 16DP2-Exhibits_TEF_Movile_Mar01_new1" xfId="1801" xr:uid="{A862374C-42D2-4673-A648-24903FF70131}"/>
    <cellStyle name="_Multiple_Jazztel model 16DP2-Exhibits_TEF_Movile_Mar01_new1 2" xfId="1802" xr:uid="{F2B61336-D593-468A-B547-F09C856568C7}"/>
    <cellStyle name="_Multiple_Jazztel model 16DP2-Exhibits_TelenorInitiation-11Jan01" xfId="1803" xr:uid="{46CD6773-AE1D-43A2-9F5C-FD143FA345BF}"/>
    <cellStyle name="_Multiple_Jazztel model 16DP2-Exhibits_TelenorInitiation-11Jan01 2" xfId="1804" xr:uid="{0F65CF91-78F2-4CE1-AA28-3EA61F5E7068}"/>
    <cellStyle name="_Multiple_Jazztel model 16DP2-Exhibits_TelenorWIPFeb01" xfId="1805" xr:uid="{C13F0B8A-A192-4517-916C-3D00BDB546D0}"/>
    <cellStyle name="_Multiple_Jazztel model 16DP2-Exhibits_TelenorWIPFeb01 2" xfId="1806" xr:uid="{170C7ED1-2D6A-457F-A828-C6E6174AA337}"/>
    <cellStyle name="_Multiple_Jazztel model 16DP3-Exhibits" xfId="1807" xr:uid="{545D8104-611C-4CB5-8D67-53BF8768191B}"/>
    <cellStyle name="_Multiple_Jazztel model 16DP3-Exhibits 2" xfId="1808" xr:uid="{39209AB6-D0BA-44C2-95E4-D56E43DE7AF7}"/>
    <cellStyle name="_Multiple_Jazztel model 16DP3-Exhibits_FT-13Sept2001" xfId="1809" xr:uid="{BB1C6237-DBBC-4ED5-9873-4653F7B1EA9E}"/>
    <cellStyle name="_Multiple_Jazztel model 16DP3-Exhibits_FT-13Sept2001 2" xfId="1810" xr:uid="{F71B9E4E-41F2-4768-AAF8-FC2678DF35D3}"/>
    <cellStyle name="_Multiple_Jazztel model 16DP3-Exhibits_Orange-Mar01" xfId="1811" xr:uid="{D2F3AAFB-0376-41D6-8F6B-2875F02F2400}"/>
    <cellStyle name="_Multiple_Jazztel model 16DP3-Exhibits_Orange-Mar01 2" xfId="1812" xr:uid="{8C383554-9F42-401C-B8F2-EF9B5E74B64C}"/>
    <cellStyle name="_Multiple_Jazztel model 16DP3-Exhibits_Orange-May01" xfId="1813" xr:uid="{4A0F5498-F131-4224-80D0-D2A8368FC31F}"/>
    <cellStyle name="_Multiple_Jazztel model 16DP3-Exhibits_Orange-May01 2" xfId="1814" xr:uid="{DE788323-7376-4ECE-B758-F2B0F84B0A00}"/>
    <cellStyle name="_Multiple_Jazztel model 16DP3-Exhibits_T_MOBIL2" xfId="1815" xr:uid="{AE7B01F5-BEE7-4B91-9553-2E1FE1CA5CE7}"/>
    <cellStyle name="_Multiple_Jazztel model 16DP3-Exhibits_T_MOBIL2 2" xfId="1816" xr:uid="{F795146D-3C07-4E34-9E12-906A5ED6B81D}"/>
    <cellStyle name="_Multiple_Jazztel model 16DP3-Exhibits_TEF_Movile_Jan01" xfId="1817" xr:uid="{573ADA6E-A8E8-4E89-B19A-221CA44B1984}"/>
    <cellStyle name="_Multiple_Jazztel model 16DP3-Exhibits_TEF_Movile_Jan01 2" xfId="1818" xr:uid="{4E9C3792-01D1-4161-A472-01ACE5DDDFCD}"/>
    <cellStyle name="_Multiple_Jazztel model 16DP3-Exhibits_TEF_Movile_Mar01_new1" xfId="1819" xr:uid="{29D75437-463D-4C1B-9D73-DCC915DCC112}"/>
    <cellStyle name="_Multiple_Jazztel model 16DP3-Exhibits_TEF_Movile_Mar01_new1 2" xfId="1820" xr:uid="{BA01DEC1-DF83-45BE-B350-9CD1749F0BC0}"/>
    <cellStyle name="_Multiple_Jazztel model 16DP3-Exhibits_TelenorInitiation-11Jan01" xfId="1821" xr:uid="{D2064DE8-E695-47EA-841E-616D70E2D6AA}"/>
    <cellStyle name="_Multiple_Jazztel model 16DP3-Exhibits_TelenorInitiation-11Jan01 2" xfId="1822" xr:uid="{78DDD937-71B9-4911-8CDA-D4421DAA7CE9}"/>
    <cellStyle name="_Multiple_Jazztel model 16DP3-Exhibits_TelenorWIPFeb01" xfId="1823" xr:uid="{3B1375A3-0B4D-4C74-86E3-E0BDD38A086F}"/>
    <cellStyle name="_Multiple_Jazztel model 16DP3-Exhibits_TelenorWIPFeb01 2" xfId="1824" xr:uid="{C7A051E5-6107-4CFB-BE6E-F2C679881414}"/>
    <cellStyle name="_Multiple_LBO (Post IM)" xfId="1825" xr:uid="{077D3623-3DA5-4BC3-8D69-4F64D0909C5F}"/>
    <cellStyle name="_Multiple_LBO (Post IM) 2" xfId="1826" xr:uid="{CA557586-18C4-4E84-8636-2E08D8EFA3CC}"/>
    <cellStyle name="_Multiple_Liquidity Ananlysis" xfId="1827" xr:uid="{9B746FA3-14D4-4A6F-8A58-FFE40919127A}"/>
    <cellStyle name="_Multiple_Liquidity Ananlysis 2" xfId="1828" xr:uid="{8AB0E97D-3F6C-4C3B-AB3F-EBC869758EFB}"/>
    <cellStyle name="_Multiple_looking through intangibles" xfId="1829" xr:uid="{5E00461F-C90A-40DB-BEDC-185208A2F6D6}"/>
    <cellStyle name="_Multiple_looking through intangibles 2" xfId="1830" xr:uid="{DBD4C9B6-2B7A-42EE-BC82-90669CCD3DB3}"/>
    <cellStyle name="_Multiple_March 24- BIG .." xfId="1831" xr:uid="{C29A90A2-F50E-4D93-A827-83D67AC6F13E}"/>
    <cellStyle name="_Multiple_March 24- BIG .. 2" xfId="1832" xr:uid="{F5C06F81-7DE3-483C-97A2-52E200AA517F}"/>
    <cellStyle name="_Multiple_Marconi Valuation 29May" xfId="1833" xr:uid="{0D097F11-A5A1-4892-AFC2-1BBDD4A9C12D}"/>
    <cellStyle name="_Multiple_Marconi Valuation 29May 2" xfId="1834" xr:uid="{EF95EC2E-B13F-4647-A77A-93472647C719}"/>
    <cellStyle name="_Multiple_Med Tech CSC checked 1.0" xfId="1835" xr:uid="{70CAA98F-1D0D-42BF-AB27-F65AD6AA1001}"/>
    <cellStyle name="_Multiple_Med Tech CSC checked 1.0 2" xfId="1836" xr:uid="{24DB4BD4-03F6-4B81-954A-B4C5D26AD7D0}"/>
    <cellStyle name="_Multiple_merger_plans_modified_9_3_1999" xfId="1837" xr:uid="{B126BFA6-8992-4D2B-8354-37BB6C492A37}"/>
    <cellStyle name="_Multiple_merger_plans_modified_9_3_1999 2" xfId="1838" xr:uid="{6750A2E0-F45B-494B-BC81-7A20FFEB101F}"/>
    <cellStyle name="_Multiple_Mobile internet model_17022000_master GA" xfId="1839" xr:uid="{BFCB375A-78EC-448D-870A-F78663A07A5C}"/>
    <cellStyle name="_Multiple_Mobile internet model_17022000_master GA 2" xfId="1840" xr:uid="{7AA6C56F-6631-4360-BE85-14A479D242E6}"/>
    <cellStyle name="_Multiple_New Benchmarking 18 July 2001" xfId="1841" xr:uid="{C189FE0D-DFC6-4A2E-8420-F083FE3D2E38}"/>
    <cellStyle name="_Multiple_New Benchmarking 18 July 2001 2" xfId="1842" xr:uid="{D7731C02-CD4A-41E5-8BBA-5FFF8153DCA7}"/>
    <cellStyle name="_Multiple_Options_Converts" xfId="1843" xr:uid="{D17F907F-8739-4DD2-9A9D-C9E01174F28A}"/>
    <cellStyle name="_Multiple_Options_Converts 2" xfId="1844" xr:uid="{52878F4E-7342-442D-AA65-49D1CBF27984}"/>
    <cellStyle name="_Multiple_Orange-Mar01" xfId="1845" xr:uid="{71E645B5-3D32-4D2D-89FF-BE8952637135}"/>
    <cellStyle name="_Multiple_Orange-Mar01 2" xfId="1846" xr:uid="{17954BDB-5516-48C7-A09D-00F575DA708A}"/>
    <cellStyle name="_Multiple_Orange-May01" xfId="1847" xr:uid="{21AE0FBD-18E8-4E24-9D8B-04646B098F34}"/>
    <cellStyle name="_Multiple_Orange-May01 2" xfId="1848" xr:uid="{CF05FE46-9BE1-4BFA-B531-76979EFB8F01}"/>
    <cellStyle name="_Multiple_Projections Difference" xfId="1849" xr:uid="{C78CCF11-D9C6-43C3-AF1B-8628E3A51238}"/>
    <cellStyle name="_Multiple_Projections Difference 2" xfId="1850" xr:uid="{7F4CC300-E6F3-4406-AB7E-929F17061508}"/>
    <cellStyle name="_Multiple_Samsara Model_250501_v2" xfId="1851" xr:uid="{4842052D-98FC-4BFF-8D45-7A5D16C8FC9F}"/>
    <cellStyle name="_Multiple_Samsara Model_250501_v2 2" xfId="1852" xr:uid="{85274DF1-1B87-42E8-B2FD-B6301AFA420E}"/>
    <cellStyle name="_Multiple_Satellite CSC 25-02-2002 02" xfId="1853" xr:uid="{4CCBC9C5-0CB4-4D09-BBCC-80F9BE123563}"/>
    <cellStyle name="_Multiple_Satellite CSC 25-02-2002 02 2" xfId="1854" xr:uid="{D6CD09E9-9747-4F4C-B038-223E353F5FAB}"/>
    <cellStyle name="_Multiple_Schubert DCF 24 07 2001" xfId="1855" xr:uid="{B03CB003-91ED-4BEA-B035-4B758E3D5117}"/>
    <cellStyle name="_Multiple_Schubert DCF 24 07 2001 2" xfId="1856" xr:uid="{9B46BCBC-928A-434A-9165-9197A3E82C17}"/>
    <cellStyle name="_Multiple_Schubert DCF 24 10 2001" xfId="1857" xr:uid="{90D39B7A-B8BD-44B2-8F57-A17A147427E3}"/>
    <cellStyle name="_Multiple_Schubert DCF 24 10 2001 2" xfId="1858" xr:uid="{BB85C245-98CE-485B-A6AD-46FC59545F07}"/>
    <cellStyle name="_Multiple_Semperit AVP 14-Nov-2002" xfId="1859" xr:uid="{F7292E84-D38E-4851-BDD8-325D14336FB4}"/>
    <cellStyle name="_Multiple_Semperit AVP 14-Nov-2002 2" xfId="1860" xr:uid="{01CCB599-1A48-4CF1-8356-44E4ADA9E515}"/>
    <cellStyle name="_Multiple_Sensitivity analysis on synergies (amended)" xfId="1861" xr:uid="{6EC05730-7150-4785-8DD8-8C41621AD1D4}"/>
    <cellStyle name="_Multiple_Sensitivity analysis on synergies (amended) 2" xfId="1862" xr:uid="{B502D754-879A-4C7F-B702-336615A25C81}"/>
    <cellStyle name="_Multiple_T_MOBIL2" xfId="1863" xr:uid="{D75D53D8-A3D9-48D2-87DB-974645302592}"/>
    <cellStyle name="_Multiple_T_MOBIL2 2" xfId="1864" xr:uid="{5DC60BDA-E626-4355-AE71-B5B8ADB7BE1C}"/>
    <cellStyle name="_Multiple_TDC-EQUITY MODEL-Nov2001" xfId="1865" xr:uid="{F70CEBBB-7686-4FFE-9ECD-F9B1E37D26D0}"/>
    <cellStyle name="_Multiple_TDC-EQUITY MODEL-Nov2001 2" xfId="1866" xr:uid="{3655A8D7-025C-4AF0-B6FA-C98FDE2F228A}"/>
    <cellStyle name="_Multiple_TDC-GS-30Nov2001" xfId="1867" xr:uid="{F5425057-A0F4-4CD2-80E8-20C5C8A3E09B}"/>
    <cellStyle name="_Multiple_TDC-GS-30Nov2001 2" xfId="1868" xr:uid="{40589833-43CE-4B0C-87AA-BC362074B4B8}"/>
    <cellStyle name="_Multiple_TDC-Nov2001" xfId="1869" xr:uid="{223A88F5-FD80-4DCF-8267-6A95BE9A5BAE}"/>
    <cellStyle name="_Multiple_TDC-Nov2001 2" xfId="1870" xr:uid="{F5B6025A-67B7-48FE-9FA8-2E53A081F82E}"/>
    <cellStyle name="_Multiple_TEF_Movile_Jan01" xfId="1871" xr:uid="{67BF8F27-C30C-4AF9-8663-ADE15BBEA6A8}"/>
    <cellStyle name="_Multiple_TEF_Movile_Jan01 2" xfId="1872" xr:uid="{9341B26E-CDE1-4620-9762-A9F01F31815E}"/>
    <cellStyle name="_Multiple_TEF_Movile_Mar01_new1" xfId="1873" xr:uid="{47C3BEDB-65F9-489C-BB14-4B6F938F9130}"/>
    <cellStyle name="_Multiple_TEF_Movile_Mar01_new1 2" xfId="1874" xr:uid="{6583D301-5D43-426B-8260-3CEB74EB1413}"/>
    <cellStyle name="_Multiple_TelenorInitiation-11Jan01" xfId="1875" xr:uid="{FA3561DB-641E-4878-8990-2EB374E00472}"/>
    <cellStyle name="_Multiple_TelenorInitiation-11Jan01 2" xfId="1876" xr:uid="{51676920-B3A4-4F86-9CB6-62C98C1A4391}"/>
    <cellStyle name="_Multiple_TelenorWIPFeb01" xfId="1877" xr:uid="{2581F78B-A272-4E22-8509-21DA1FC02BA4}"/>
    <cellStyle name="_Multiple_TelenorWIPFeb01 2" xfId="1878" xr:uid="{AAD60675-FFA9-4224-A399-2B7EF5545BDE}"/>
    <cellStyle name="_Multiple_Wacc - Large Caps" xfId="1879" xr:uid="{44332D58-C895-4E7F-B6CE-60CBD2B1AC36}"/>
    <cellStyle name="_Multiple_WACC Analysis 29 05 2001" xfId="1880" xr:uid="{DAF152BD-6E76-4F92-8542-6DF2A068EF3F}"/>
    <cellStyle name="_Multiple_WACC Analysis 29 05 2001 2" xfId="1881" xr:uid="{D15EE045-56A4-4A73-B01A-CE32EDD275B9}"/>
    <cellStyle name="_Multiple_Wienerberger AVP 2003-08-15" xfId="1882" xr:uid="{7C05E0C8-FAB2-47DD-9930-2946D40C982B}"/>
    <cellStyle name="_Multiple_Wienerberger AVP 2003-08-15 2" xfId="1883" xr:uid="{EEAF648B-6922-4248-9B7F-B0C82C18B77F}"/>
    <cellStyle name="_Multiple_Wienerberger Estimates" xfId="1884" xr:uid="{AF498CC4-9A03-4747-9C87-6499BEB40318}"/>
    <cellStyle name="_Multiple_Wienerberger Estimates 2" xfId="1885" xr:uid="{9CFD1FF2-B68D-40AB-8459-0B204DE4FD36}"/>
    <cellStyle name="_Multiple_Wienerberger Estimates_01 Purchase Price" xfId="1886" xr:uid="{4D03E289-C2CA-4302-9F92-980F4A04C3BD}"/>
    <cellStyle name="_Multiple_Wienerberger Estimates_01 Purchase Price 2" xfId="1887" xr:uid="{83513F21-1E0C-46E0-8646-FA7C9BD6AAF2}"/>
    <cellStyle name="_Multiple_Xfera UMTS Business Plan Summary 2001 02 08" xfId="1888" xr:uid="{5A8B98BE-80B7-45E9-B921-207615E145AB}"/>
    <cellStyle name="_Multiple_Xfera UMTS Business Plan Summary 2001 02 08 2" xfId="1889" xr:uid="{B009E5BA-5647-4A74-A7C6-6BD7E3E1A9D2}"/>
    <cellStyle name="_MultipleSpace" xfId="1890" xr:uid="{F68843C2-1B1C-4086-B8E8-9F5958077A81}"/>
    <cellStyle name="_MultipleSpace 2" xfId="1891" xr:uid="{F02DC53D-9D00-461A-B91D-E6A53B97E5F6}"/>
    <cellStyle name="_MultipleSpace_01 Offer Sensitivity Analysis" xfId="1892" xr:uid="{F69B10EA-5500-4C32-BE71-FFAF6735DCB5}"/>
    <cellStyle name="_MultipleSpace_03 DCF NSS 10Yr Draft 6 Nov 03 A1" xfId="1893" xr:uid="{DD49A0EF-13B9-4C0B-8F1A-692A06A610F8}"/>
    <cellStyle name="_MultipleSpace_03 DCF NSS 10Yr Draft 6 Nov 03 A1 2" xfId="1894" xr:uid="{E796E3E9-FE47-4811-AA77-126B937B042C}"/>
    <cellStyle name="_MultipleSpace_06 Tyres CSC" xfId="1895" xr:uid="{4D962886-22BA-4805-BFF3-43A659D6F81E}"/>
    <cellStyle name="_MultipleSpace_06 Tyres CSC 2" xfId="1896" xr:uid="{DD8044AF-25B6-45F5-9599-D330656D2274}"/>
    <cellStyle name="_MultipleSpace_2001 07 19" xfId="1897" xr:uid="{4DB0D7CD-9F38-45A0-8781-06F797B56C34}"/>
    <cellStyle name="_MultipleSpace_2001 07 19 2" xfId="1898" xr:uid="{5F757A51-3429-42D4-92E5-7134D8892B07}"/>
    <cellStyle name="_MultipleSpace_2001 09 24" xfId="1899" xr:uid="{16863C20-E814-41EC-8087-31DCF71F2705}"/>
    <cellStyle name="_MultipleSpace_2001 09 24 2" xfId="1900" xr:uid="{8C8F00C4-C8B9-4C07-A9C8-B3E39E0C913B}"/>
    <cellStyle name="_MultipleSpace_23 LBO Model" xfId="1901" xr:uid="{2D760F3F-CDDE-4AA0-AEA2-21E1B2C9E6C9}"/>
    <cellStyle name="_MultipleSpace_23 LBO Model 2" xfId="1902" xr:uid="{778674D4-E577-4B43-A47A-A0C986B078CD}"/>
    <cellStyle name="_MultipleSpace_Accretion_Dilution_June21" xfId="1903" xr:uid="{2D4D830C-120D-4105-BE3A-35BFD478CA56}"/>
    <cellStyle name="_MultipleSpace_Accretion_Dilution_June21 2" xfId="1904" xr:uid="{5D3B154E-01BD-4964-9C14-6E6A76C34E05}"/>
    <cellStyle name="_MultipleSpace_Accretion_Management_19Sep" xfId="1905" xr:uid="{7F54EA25-6F9C-407F-A665-D614489839F1}"/>
    <cellStyle name="_MultipleSpace_Accretion_Management_19Sep 2" xfId="1906" xr:uid="{290E2C6F-9524-45E1-B865-85CD4FA595D3}"/>
    <cellStyle name="_MultipleSpace_Accretion_Management_21Aug.2" xfId="1907" xr:uid="{C06DAD12-4D77-4E3F-9A7A-12E632B74525}"/>
    <cellStyle name="_MultipleSpace_Accretion_Management_21Aug.2 2" xfId="1908" xr:uid="{B8560D25-21D7-426F-B8D1-DF8D149480BD}"/>
    <cellStyle name="_MultipleSpace_Accretion_Management_Sep1" xfId="1909" xr:uid="{1AC113C7-98BB-4C88-9296-D2220F98BF14}"/>
    <cellStyle name="_MultipleSpace_Accretion_Management_Sep1 2" xfId="1910" xr:uid="{020DF04D-725A-4B1E-9809-42A8D1ADB6EE}"/>
    <cellStyle name="_MultipleSpace_AVP" xfId="1911" xr:uid="{10DB15D1-2E2B-40F1-9F08-63267498FCF0}"/>
    <cellStyle name="_MultipleSpace_AVP 2" xfId="1912" xr:uid="{4328F102-4BAA-484B-B115-F893ED5EE7CC}"/>
    <cellStyle name="_MultipleSpace_Benchmarking 17 07 2001 02" xfId="1913" xr:uid="{3C89F0C0-0F9E-4677-B329-6DFDEF4AA7B8}"/>
    <cellStyle name="_MultipleSpace_Benchmarking 17 07 2001 02 2" xfId="1914" xr:uid="{F55FA696-E235-4473-9309-4AEAC34E1658}"/>
    <cellStyle name="_MultipleSpace_Book1" xfId="1915" xr:uid="{7E5923A1-5A7D-408D-8D4B-32EAC6939FA3}"/>
    <cellStyle name="_MultipleSpace_Book1 2" xfId="1916" xr:uid="{9198B661-CC4C-4BBB-A6C0-23DE742781BB}"/>
    <cellStyle name="_MultipleSpace_Book1 3" xfId="1917" xr:uid="{93CCA43F-9D95-41CB-82DD-37BC49397634}"/>
    <cellStyle name="_MultipleSpace_Book1_01 Merger plan" xfId="1918" xr:uid="{29CA4B84-EF38-4FCA-9529-AB71398B7C7D}"/>
    <cellStyle name="_MultipleSpace_Book1_01 Merger plan 2" xfId="1919" xr:uid="{D2CD7F67-53B1-4C02-B834-0C83831650EC}"/>
    <cellStyle name="_MultipleSpace_Book1_Jazztel model 16DP3-Exhibits" xfId="1920" xr:uid="{C775B971-F1E0-44F3-AF70-76A9B766EBBF}"/>
    <cellStyle name="_MultipleSpace_Book1_Jazztel model 16DP3-Exhibits 2" xfId="1921" xr:uid="{A2638461-CDB4-46AC-A236-467DCC5C52E8}"/>
    <cellStyle name="_MultipleSpace_Book1_Jazztel model 16DP3-Exhibits_FT-13Sept2001" xfId="1922" xr:uid="{2F2D6B5B-696A-4639-93CE-2393A309D2AE}"/>
    <cellStyle name="_MultipleSpace_Book1_Jazztel model 16DP3-Exhibits_FT-13Sept2001 2" xfId="1923" xr:uid="{8AE3AB47-28DD-4CC3-A35D-6946B9F4F165}"/>
    <cellStyle name="_MultipleSpace_Book1_Jazztel model 16DP3-Exhibits_Orange-Mar01" xfId="1924" xr:uid="{AAA3DE63-8CE9-4333-A34B-7531FAFE3549}"/>
    <cellStyle name="_MultipleSpace_Book1_Jazztel model 16DP3-Exhibits_Orange-Mar01 2" xfId="1925" xr:uid="{7C616C24-FBD0-4B2C-B735-A020EE34E6C4}"/>
    <cellStyle name="_MultipleSpace_Book1_Jazztel model 16DP3-Exhibits_Orange-Mar01 3" xfId="1926" xr:uid="{7F1E946D-F0E1-431C-A93A-D77CF46831C3}"/>
    <cellStyle name="_MultipleSpace_Book1_Jazztel model 16DP3-Exhibits_Orange-May01" xfId="1927" xr:uid="{8EFFF581-4962-4EF8-A3A2-A547FC0C068C}"/>
    <cellStyle name="_MultipleSpace_Book1_Jazztel model 16DP3-Exhibits_Orange-May01 2" xfId="1928" xr:uid="{214CB224-2C4A-42E0-8834-3C97004CA9D2}"/>
    <cellStyle name="_MultipleSpace_Book1_Jazztel model 16DP3-Exhibits_Orange-May01 3" xfId="1929" xr:uid="{4EB49DC0-AD15-468B-9CEA-231E5BA5C90B}"/>
    <cellStyle name="_MultipleSpace_Book1_Jazztel model 16DP3-Exhibits_TEF_Movile_Jan01" xfId="1930" xr:uid="{F18EED21-632F-4E39-8736-852617CE7766}"/>
    <cellStyle name="_MultipleSpace_Book1_Jazztel model 16DP3-Exhibits_TEF_Movile_Jan01 2" xfId="1931" xr:uid="{B39BEDE3-CBBB-4ABC-8B99-B5F0EFB49E32}"/>
    <cellStyle name="_MultipleSpace_Book1_Jazztel model 16DP3-Exhibits_TEF_Movile_Mar01_new1" xfId="1932" xr:uid="{761827EC-02B4-469F-BA28-D6F70864AB47}"/>
    <cellStyle name="_MultipleSpace_Book1_Jazztel model 16DP3-Exhibits_TEF_Movile_Mar01_new1 2" xfId="1933" xr:uid="{988F001F-6759-42BA-AC49-3DE1CE5D4FCF}"/>
    <cellStyle name="_MultipleSpace_Book1_Jazztel model 16DP3-Exhibits_TelenorInitiation-11Jan01" xfId="1934" xr:uid="{2BF77A96-66F9-45A2-8617-03550CC0D49D}"/>
    <cellStyle name="_MultipleSpace_Book1_Jazztel model 16DP3-Exhibits_TelenorInitiation-11Jan01 2" xfId="1935" xr:uid="{327A77F8-A4A4-4CF2-88EF-87FAFF01887C}"/>
    <cellStyle name="_MultipleSpace_Book1_Jazztel model 16DP3-Exhibits_TelenorInitiation-11Jan01 3" xfId="1936" xr:uid="{8924F18C-D4DC-4EAF-8F2D-9157761E5A08}"/>
    <cellStyle name="_MultipleSpace_Book1_Jazztel model 16DP3-Exhibits_TelenorWIPFeb01" xfId="1937" xr:uid="{3D220A8E-43BA-41CB-BFEC-9381C3BEFFF3}"/>
    <cellStyle name="_MultipleSpace_Book1_Jazztel model 16DP3-Exhibits_TelenorWIPFeb01 2" xfId="1938" xr:uid="{F28004ED-237F-470F-8547-611C484F9BCB}"/>
    <cellStyle name="_MultipleSpace_Book1_Jazztel model 16DP3-Exhibits_TelenorWIPFeb01 3" xfId="1939" xr:uid="{6DDDCCB6-DD73-4B18-8219-3C676F7C1AEB}"/>
    <cellStyle name="_MultipleSpace_Book1_Jazztel model 18DP-exhibits" xfId="1940" xr:uid="{8A94501F-A1B2-4032-999E-B17B49E2515D}"/>
    <cellStyle name="_MultipleSpace_Book1_Jazztel model 18DP-exhibits 2" xfId="1941" xr:uid="{A7A3B1F0-0ADC-4416-8DA7-FC3CAE0E724A}"/>
    <cellStyle name="_MultipleSpace_Book1_Jazztel model 18DP-exhibits_FT-13Sept2001" xfId="1942" xr:uid="{7948B814-1F8D-43CE-B6DF-F8B24704A51E}"/>
    <cellStyle name="_MultipleSpace_Book1_Jazztel model 18DP-exhibits_FT-13Sept2001 2" xfId="1943" xr:uid="{6CCBB211-8CE1-4649-AAD7-E7DBE32CC401}"/>
    <cellStyle name="_MultipleSpace_Book1_Jazztel model 18DP-exhibits_FT-13Sept2001 3" xfId="1944" xr:uid="{B7219E95-8CA7-482E-A7AE-7F9733B1AC83}"/>
    <cellStyle name="_MultipleSpace_Book1_Jazztel model 18DP-exhibits_Orange-Mar01" xfId="1945" xr:uid="{9BB11651-17F3-4029-89F8-BDFAE81AD272}"/>
    <cellStyle name="_MultipleSpace_Book1_Jazztel model 18DP-exhibits_Orange-Mar01 2" xfId="1946" xr:uid="{C5D7EC18-E1C0-4FFC-8523-5B48855B155D}"/>
    <cellStyle name="_MultipleSpace_Book1_Jazztel model 18DP-exhibits_Orange-May01" xfId="1947" xr:uid="{2004F89E-EE45-4AA9-B786-D7FD0087A3DF}"/>
    <cellStyle name="_MultipleSpace_Book1_Jazztel model 18DP-exhibits_Orange-May01 2" xfId="1948" xr:uid="{C3F70636-5191-4C1B-859B-34CC2D906F65}"/>
    <cellStyle name="_MultipleSpace_Book1_Jazztel model 18DP-exhibits_T_MOBIL2" xfId="1949" xr:uid="{632DB59F-0D11-4EF9-9576-9EED271ED183}"/>
    <cellStyle name="_MultipleSpace_Book1_Jazztel model 18DP-exhibits_T_MOBIL2 2" xfId="1950" xr:uid="{78284C4D-D1F8-4D1D-BA43-D9A12AADCBC9}"/>
    <cellStyle name="_MultipleSpace_Book1_Jazztel model 18DP-exhibits_T_MOBIL2 3" xfId="1951" xr:uid="{0F72CDC2-1F16-4C0C-979D-3A8EF44F70E8}"/>
    <cellStyle name="_MultipleSpace_Book1_Jazztel model 18DP-exhibits_T_MOBIL2_FT-13Sept2001" xfId="1952" xr:uid="{AD74B636-A186-444A-BBB9-6C2372BFA897}"/>
    <cellStyle name="_MultipleSpace_Book1_Jazztel model 18DP-exhibits_T_MOBIL2_FT-13Sept2001 2" xfId="1953" xr:uid="{F53ECBE7-72D5-45EA-8B25-324F71A89353}"/>
    <cellStyle name="_MultipleSpace_Book1_Jazztel model 18DP-exhibits_T_MOBIL2_FT-13Sept2001 3" xfId="1954" xr:uid="{6DA6A12F-B83D-42B4-A512-086CA9552F39}"/>
    <cellStyle name="_MultipleSpace_Book1_Jazztel model 18DP-exhibits_T_MOBIL2_Orange-May01" xfId="1955" xr:uid="{AE185A74-2744-4B92-B185-D265D42BAF57}"/>
    <cellStyle name="_MultipleSpace_Book1_Jazztel model 18DP-exhibits_T_MOBIL2_Orange-May01 2" xfId="1956" xr:uid="{F235382C-8AB9-4557-9983-16B381C36826}"/>
    <cellStyle name="_MultipleSpace_Book1_Jazztel model 18DP-exhibits_T_MOBIL2_Orange-May01 3" xfId="1957" xr:uid="{C250DA3C-59E2-456D-97A5-684B61A14F72}"/>
    <cellStyle name="_MultipleSpace_Book1_Jazztel model 18DP-exhibits_TDC-EQUITY MODEL-Nov2001" xfId="1958" xr:uid="{8AA46CC5-DB6D-41EB-8A76-A7FF0B7EB7D5}"/>
    <cellStyle name="_MultipleSpace_Book1_Jazztel model 18DP-exhibits_TDC-EQUITY MODEL-Nov2001 2" xfId="1959" xr:uid="{AFFCC651-775F-4CD8-AFC1-C695F3F77655}"/>
    <cellStyle name="_MultipleSpace_Book1_Jazztel model 18DP-exhibits_TDC-GS-30Nov2001" xfId="1960" xr:uid="{E74D404E-203A-4BD7-8AD1-774A9142110D}"/>
    <cellStyle name="_MultipleSpace_Book1_Jazztel model 18DP-exhibits_TDC-GS-30Nov2001 2" xfId="1961" xr:uid="{05C8E5C8-C732-4BF7-94A2-59055178DB99}"/>
    <cellStyle name="_MultipleSpace_Book1_Jazztel model 18DP-exhibits_TDC-Nov2001" xfId="1962" xr:uid="{28ED831C-1E47-46B7-8E99-BB8444CCD663}"/>
    <cellStyle name="_MultipleSpace_Book1_Jazztel model 18DP-exhibits_TDC-Nov2001 2" xfId="1963" xr:uid="{18F63D45-DE75-4329-BAAE-C4E9027DBA1B}"/>
    <cellStyle name="_MultipleSpace_Book1_Jazztel model 18DP-exhibits_TEF_Movile_Mar01_new1" xfId="1964" xr:uid="{C89C03F6-23BC-4249-9988-22A396C896C9}"/>
    <cellStyle name="_MultipleSpace_Book1_Jazztel model 18DP-exhibits_TEF_Movile_Mar01_new1 2" xfId="1965" xr:uid="{75E1679C-80BA-457A-8B37-EABCAB72FAD9}"/>
    <cellStyle name="_MultipleSpace_Book1_Jazztel model 18DP-exhibits_TelenorInitiation-11Jan01" xfId="1966" xr:uid="{20C8741A-7BE1-4EAC-AE7C-7D6A01366D74}"/>
    <cellStyle name="_MultipleSpace_Book1_Jazztel model 18DP-exhibits_TelenorInitiation-11Jan01 2" xfId="1967" xr:uid="{8216034D-0F1D-4CB3-BD54-F01BB121968A}"/>
    <cellStyle name="_MultipleSpace_Book1_Jazztel model 18DP-exhibits_TelenorWIPFeb01" xfId="1968" xr:uid="{0443D948-45DA-4817-A256-2239567F55CA}"/>
    <cellStyle name="_MultipleSpace_Book1_Jazztel model 18DP-exhibits_TelenorWIPFeb01 2" xfId="1969" xr:uid="{16A2E55E-EAFE-43B0-A1AC-455D5DF5573E}"/>
    <cellStyle name="_MultipleSpace_Book1_Jazztel model 18DP-exhibits_Telia-April01(new structure)" xfId="1970" xr:uid="{BBC55B9C-C3A5-4BE4-92A0-6865548D30E5}"/>
    <cellStyle name="_MultipleSpace_Book1_Jazztel model 18DP-exhibits_Telia-April01(new structure) 2" xfId="1971" xr:uid="{F518502E-893B-4936-9571-8C699EA306D8}"/>
    <cellStyle name="_MultipleSpace_Book1_Jazztel1" xfId="1972" xr:uid="{40E7757F-9EA0-4D93-B3E3-D63C3D5A57DF}"/>
    <cellStyle name="_MultipleSpace_Book1_Jazztel1_FT-13Sept2001" xfId="1973" xr:uid="{FB1F226E-6943-4815-A5BC-89907CE8D33F}"/>
    <cellStyle name="_MultipleSpace_Book1_Jazztel1_FT-13Sept2001 2" xfId="1974" xr:uid="{8E13F5E5-D223-4D3B-A134-AD792E27B688}"/>
    <cellStyle name="_MultipleSpace_Book1_Jazztel1_Orange-Mar01" xfId="1975" xr:uid="{3E7AE291-FEFE-441C-AC53-A49029B5E9BC}"/>
    <cellStyle name="_MultipleSpace_Book1_Jazztel1_Orange-May01" xfId="1976" xr:uid="{20BED105-567A-4CE7-8C44-AADAB298C473}"/>
    <cellStyle name="_MultipleSpace_Book1_Jazztel1_Orange-May01 2" xfId="1977" xr:uid="{13D248DB-6E56-4E92-9311-D0623E0AF07B}"/>
    <cellStyle name="_MultipleSpace_Book1_Jazztel1_Orange-May01 3" xfId="1978" xr:uid="{647C2BFF-EE39-4B12-A600-02708F892DBF}"/>
    <cellStyle name="_MultipleSpace_Book1_Jazztel1_TDC-EQUITY MODEL-Nov2001" xfId="1979" xr:uid="{126E874E-4925-4A57-9715-C9EEA5C76F41}"/>
    <cellStyle name="_MultipleSpace_Book1_Jazztel1_TDC-GS-30Nov2001" xfId="1980" xr:uid="{A194A394-8B87-4715-931B-B9A889F4D23E}"/>
    <cellStyle name="_MultipleSpace_Book1_Jazztel1_TDC-Nov2001" xfId="1981" xr:uid="{6AA2FF3D-80F7-44F8-A601-DAA5D8577C8B}"/>
    <cellStyle name="_MultipleSpace_Book1_Jazztel1_TEF_Movile_Jan01" xfId="1982" xr:uid="{D86F0CE2-429A-4A68-9754-5A0DDDCBED40}"/>
    <cellStyle name="_MultipleSpace_Book1_Jazztel1_TEF_Movile_Jan01 2" xfId="1983" xr:uid="{CCED73AA-669A-4223-AD88-9B4ACA7B89B6}"/>
    <cellStyle name="_MultipleSpace_Book1_Jazztel1_TEF_Movile_Mar01_new1" xfId="1984" xr:uid="{243C0A08-E861-4142-B9F7-84F53794256B}"/>
    <cellStyle name="_MultipleSpace_Book1_Jazztel1_TEF_Movile_Mar01_new1 2" xfId="1985" xr:uid="{1D3CE2FA-7079-4136-A754-050DAE7D1215}"/>
    <cellStyle name="_MultipleSpace_Book1_Jazztel1_TelenorInitiation-11Jan01" xfId="1986" xr:uid="{70986549-76B5-48B4-BA01-B279821C7A8A}"/>
    <cellStyle name="_MultipleSpace_Book1_Jazztel1_TelenorWIPFeb01" xfId="1987" xr:uid="{9DEFE6DC-D539-4C20-920E-56857FF9168C}"/>
    <cellStyle name="_MultipleSpace_Book11" xfId="1988" xr:uid="{BDB87068-A164-4B9E-B8C6-96066714B561}"/>
    <cellStyle name="_MultipleSpace_Book11 2" xfId="1989" xr:uid="{050374CE-6583-42A1-8B59-CDF03FC0CE32}"/>
    <cellStyle name="_MultipleSpace_Book11 3" xfId="1990" xr:uid="{6B8B353E-41B8-4F9A-9770-1A63E7487190}"/>
    <cellStyle name="_MultipleSpace_Book11_Jazztel model 16DP3-Exhibits" xfId="1991" xr:uid="{260FEA7A-D43C-4BC3-8B3F-E3C1F6C50FDB}"/>
    <cellStyle name="_MultipleSpace_Book11_Jazztel model 16DP3-Exhibits 2" xfId="1992" xr:uid="{F88E4DDE-B240-408F-B192-A5799036F051}"/>
    <cellStyle name="_MultipleSpace_Book11_Jazztel model 16DP3-Exhibits_FT-13Sept2001" xfId="1993" xr:uid="{CCC23B97-87F1-43A8-82AF-3C3581F9EB68}"/>
    <cellStyle name="_MultipleSpace_Book11_Jazztel model 16DP3-Exhibits_FT-13Sept2001 2" xfId="1994" xr:uid="{C31C97DD-763F-44EC-86B8-9A36B33BBD45}"/>
    <cellStyle name="_MultipleSpace_Book11_Jazztel model 16DP3-Exhibits_Orange-Mar01" xfId="1995" xr:uid="{831B2443-948D-4246-B5D3-123E0A9B8F94}"/>
    <cellStyle name="_MultipleSpace_Book11_Jazztel model 16DP3-Exhibits_Orange-Mar01 2" xfId="1996" xr:uid="{5EA779E0-17EB-4F57-A5AE-4AC26898EB0E}"/>
    <cellStyle name="_MultipleSpace_Book11_Jazztel model 16DP3-Exhibits_Orange-Mar01 3" xfId="1997" xr:uid="{350FD95F-22C9-4135-AEAD-3FA68043F9A7}"/>
    <cellStyle name="_MultipleSpace_Book11_Jazztel model 16DP3-Exhibits_Orange-May01" xfId="1998" xr:uid="{CC1677A5-B995-40B4-9340-512964C82907}"/>
    <cellStyle name="_MultipleSpace_Book11_Jazztel model 16DP3-Exhibits_Orange-May01 2" xfId="1999" xr:uid="{A2951EAA-585A-4A3F-B36D-CF23E82835F5}"/>
    <cellStyle name="_MultipleSpace_Book11_Jazztel model 16DP3-Exhibits_Orange-May01 3" xfId="2000" xr:uid="{3FEB485E-36C4-42C1-8E61-98B6C71CE950}"/>
    <cellStyle name="_MultipleSpace_Book11_Jazztel model 16DP3-Exhibits_TEF_Movile_Jan01" xfId="2001" xr:uid="{75F8D32A-3FFD-4AE3-A27F-8D4CF6E085D7}"/>
    <cellStyle name="_MultipleSpace_Book11_Jazztel model 16DP3-Exhibits_TEF_Movile_Jan01 2" xfId="2002" xr:uid="{C9BC01DA-7EF4-412B-AEE3-86AEA12CED91}"/>
    <cellStyle name="_MultipleSpace_Book11_Jazztel model 16DP3-Exhibits_TEF_Movile_Mar01_new1" xfId="2003" xr:uid="{1F2BBAC0-9514-4881-BE20-238E5618A8E8}"/>
    <cellStyle name="_MultipleSpace_Book11_Jazztel model 16DP3-Exhibits_TEF_Movile_Mar01_new1 2" xfId="2004" xr:uid="{21A08A30-E3A5-434B-9BD2-CBB6F2365E0B}"/>
    <cellStyle name="_MultipleSpace_Book11_Jazztel model 16DP3-Exhibits_TelenorInitiation-11Jan01" xfId="2005" xr:uid="{2C42C12A-BBBF-4535-A841-FAA8E9BD0B24}"/>
    <cellStyle name="_MultipleSpace_Book11_Jazztel model 16DP3-Exhibits_TelenorInitiation-11Jan01 2" xfId="2006" xr:uid="{B9362959-2295-4F95-A55E-0B06D04017BC}"/>
    <cellStyle name="_MultipleSpace_Book11_Jazztel model 16DP3-Exhibits_TelenorInitiation-11Jan01 3" xfId="2007" xr:uid="{B66262A6-8923-499A-A85C-C2689533FD3B}"/>
    <cellStyle name="_MultipleSpace_Book11_Jazztel model 16DP3-Exhibits_TelenorWIPFeb01" xfId="2008" xr:uid="{D8CDD056-8E9B-4C0A-BFE6-32BF19D28BE4}"/>
    <cellStyle name="_MultipleSpace_Book11_Jazztel model 16DP3-Exhibits_TelenorWIPFeb01 2" xfId="2009" xr:uid="{8BE66061-EC37-46FF-8AFA-A8185EBA29E4}"/>
    <cellStyle name="_MultipleSpace_Book11_Jazztel model 16DP3-Exhibits_TelenorWIPFeb01 3" xfId="2010" xr:uid="{66BFCE1C-2129-4E1D-8174-8D7111BD7DB0}"/>
    <cellStyle name="_MultipleSpace_Book11_Jazztel model 18DP-exhibits" xfId="2011" xr:uid="{A14A7932-4F86-45D5-A615-15D666C71C95}"/>
    <cellStyle name="_MultipleSpace_Book11_Jazztel model 18DP-exhibits 2" xfId="2012" xr:uid="{A0F5E4E2-BA70-4DA7-AECA-8A4E45CD5E4E}"/>
    <cellStyle name="_MultipleSpace_Book11_Jazztel model 18DP-exhibits_FT-13Sept2001" xfId="2013" xr:uid="{2F36E91E-407B-4BCD-B251-CAA4AB443F71}"/>
    <cellStyle name="_MultipleSpace_Book11_Jazztel model 18DP-exhibits_FT-13Sept2001 2" xfId="2014" xr:uid="{A59C0A1C-8DE7-4821-85F2-3E8F8279D761}"/>
    <cellStyle name="_MultipleSpace_Book11_Jazztel model 18DP-exhibits_FT-13Sept2001 3" xfId="2015" xr:uid="{32C81B1C-2AD8-44C1-B953-3F234B5FA018}"/>
    <cellStyle name="_MultipleSpace_Book11_Jazztel model 18DP-exhibits_Orange-May01" xfId="2016" xr:uid="{BC4D03CD-F7EA-4B44-AE7A-6B062FFC6F8C}"/>
    <cellStyle name="_MultipleSpace_Book11_Jazztel model 18DP-exhibits_Orange-May01 2" xfId="2017" xr:uid="{0094C373-F730-467B-B97B-13F1DD9838D3}"/>
    <cellStyle name="_MultipleSpace_Book11_Jazztel model 18DP-exhibits_T_MOBIL2" xfId="2018" xr:uid="{D40392F7-DEBA-4682-AA19-27244ACA111F}"/>
    <cellStyle name="_MultipleSpace_Book11_Jazztel model 18DP-exhibits_T_MOBIL2 2" xfId="2019" xr:uid="{635C8D92-4D1B-45D0-89B9-52201758C95F}"/>
    <cellStyle name="_MultipleSpace_Book11_Jazztel model 18DP-exhibits_T_MOBIL2 3" xfId="2020" xr:uid="{6D7A650F-CE89-4C74-9410-0B5B4C8FC8FA}"/>
    <cellStyle name="_MultipleSpace_Book11_Jazztel model 18DP-exhibits_T_MOBIL2_FT-13Sept2001" xfId="2021" xr:uid="{2897B0B2-8D77-4253-915F-0BA86434E2DA}"/>
    <cellStyle name="_MultipleSpace_Book11_Jazztel model 18DP-exhibits_T_MOBIL2_FT-13Sept2001 2" xfId="2022" xr:uid="{CEB79A31-E6A3-4B6B-B8A2-C433A6468912}"/>
    <cellStyle name="_MultipleSpace_Book11_Jazztel model 18DP-exhibits_T_MOBIL2_FT-13Sept2001 3" xfId="2023" xr:uid="{ECA13E51-0F51-4CD1-89D1-9B4970036116}"/>
    <cellStyle name="_MultipleSpace_Book11_Jazztel model 18DP-exhibits_T_MOBIL2_Orange-May01" xfId="2024" xr:uid="{1D4CC0B8-34C0-4077-B25A-8492FF45CE5D}"/>
    <cellStyle name="_MultipleSpace_Book11_Jazztel model 18DP-exhibits_T_MOBIL2_Orange-May01 2" xfId="2025" xr:uid="{B4263D44-7CAF-4A6C-BA7A-CA98D068D969}"/>
    <cellStyle name="_MultipleSpace_Book11_Jazztel model 18DP-exhibits_T_MOBIL2_Orange-May01 3" xfId="2026" xr:uid="{0E7FE47C-1354-437E-ADF3-1E3DE7BD68F6}"/>
    <cellStyle name="_MultipleSpace_Book11_Jazztel model 18DP-exhibits_TDC-EQUITY MODEL-Nov2001" xfId="2027" xr:uid="{BDA132DB-CAEA-4367-AFB3-E25D23E3090C}"/>
    <cellStyle name="_MultipleSpace_Book11_Jazztel model 18DP-exhibits_TDC-EQUITY MODEL-Nov2001 2" xfId="2028" xr:uid="{918E530D-DF85-4391-ADBB-82B950DBA465}"/>
    <cellStyle name="_MultipleSpace_Book11_Jazztel model 18DP-exhibits_TDC-GS-30Nov2001" xfId="2029" xr:uid="{7853D8CA-A0F2-4E1A-AEAF-F9F04A1CB0FB}"/>
    <cellStyle name="_MultipleSpace_Book11_Jazztel model 18DP-exhibits_TDC-GS-30Nov2001 2" xfId="2030" xr:uid="{C65145DF-35D3-42B2-ACBA-B261C5666D03}"/>
    <cellStyle name="_MultipleSpace_Book11_Jazztel model 18DP-exhibits_TDC-Nov2001" xfId="2031" xr:uid="{65215CFF-4A87-4F24-8B45-479B27E98E1A}"/>
    <cellStyle name="_MultipleSpace_Book11_Jazztel model 18DP-exhibits_TDC-Nov2001 2" xfId="2032" xr:uid="{2EABFE53-D8E9-4B0A-9813-A816D667C29C}"/>
    <cellStyle name="_MultipleSpace_Book11_Jazztel model 18DP-exhibits_TEF_Movile_Jan01" xfId="2033" xr:uid="{62B7A079-B4CB-4BB7-AE1A-AEB102DEFD76}"/>
    <cellStyle name="_MultipleSpace_Book11_Jazztel model 18DP-exhibits_TEF_Movile_Jan01 2" xfId="2034" xr:uid="{9A695DB7-33E5-46D7-880F-FA2621B6D208}"/>
    <cellStyle name="_MultipleSpace_Book11_Jazztel model 18DP-exhibits_TEF_Movile_Mar01_new1" xfId="2035" xr:uid="{715D90FD-91D2-4155-8ADE-038F6B5BC2FB}"/>
    <cellStyle name="_MultipleSpace_Book11_Jazztel model 18DP-exhibits_TEF_Movile_Mar01_new1 2" xfId="2036" xr:uid="{8084AC6C-95A8-4C9E-9677-6870ABEC1A52}"/>
    <cellStyle name="_MultipleSpace_Book11_Jazztel model 18DP-exhibits_TelenorInitiation-11Jan01" xfId="2037" xr:uid="{288D83E2-4313-4733-9195-715FD9282C65}"/>
    <cellStyle name="_MultipleSpace_Book11_Jazztel model 18DP-exhibits_TelenorInitiation-11Jan01 2" xfId="2038" xr:uid="{96E47209-6D49-4F9B-9CDE-2EFCB2C9C711}"/>
    <cellStyle name="_MultipleSpace_Book11_Jazztel model 18DP-exhibits_TelenorWIPFeb01" xfId="2039" xr:uid="{23D8355B-6F5E-40D6-9A85-04FE146D88A9}"/>
    <cellStyle name="_MultipleSpace_Book11_Jazztel model 18DP-exhibits_TelenorWIPFeb01 2" xfId="2040" xr:uid="{06ABCAAA-AF80-4415-9115-C7EE333AF4E1}"/>
    <cellStyle name="_MultipleSpace_Book11_Jazztel model 18DP-exhibits_Telia-April01(new structure)" xfId="2041" xr:uid="{6F15660A-A51B-45C0-8DF9-1E74E92E980F}"/>
    <cellStyle name="_MultipleSpace_Book11_Jazztel model 18DP-exhibits_Telia-April01(new structure) 2" xfId="2042" xr:uid="{5C390BA0-4DC9-4B60-B5DE-FD4A7B375210}"/>
    <cellStyle name="_MultipleSpace_Book11_Jazztel1" xfId="2043" xr:uid="{980D1913-67D4-42AB-9193-7311CC868C06}"/>
    <cellStyle name="_MultipleSpace_Book11_Jazztel1_FT-13Sept2001" xfId="2044" xr:uid="{FF0919DB-F3AC-44EB-B326-3BAFAB225E94}"/>
    <cellStyle name="_MultipleSpace_Book11_Jazztel1_FT-13Sept2001 2" xfId="2045" xr:uid="{499819EC-C674-4183-8140-5C3752FEBD4E}"/>
    <cellStyle name="_MultipleSpace_Book11_Jazztel1_Orange-Mar01" xfId="2046" xr:uid="{0C119B03-4E1E-4DCD-8C77-2AA58AE2E444}"/>
    <cellStyle name="_MultipleSpace_Book11_Jazztel1_Orange-May01" xfId="2047" xr:uid="{BDC97C5D-EDE4-47B4-A5A2-596BDC3A6314}"/>
    <cellStyle name="_MultipleSpace_Book11_Jazztel1_Orange-May01 2" xfId="2048" xr:uid="{F6F52778-6151-4088-8381-04285623F27C}"/>
    <cellStyle name="_MultipleSpace_Book11_Jazztel1_Orange-May01 3" xfId="2049" xr:uid="{6EB14EE3-03DD-41C9-B454-B230FFCFC3C0}"/>
    <cellStyle name="_MultipleSpace_Book11_Jazztel1_TDC-EQUITY MODEL-Nov2001" xfId="2050" xr:uid="{6EE92EE1-4BC7-4E10-96F2-51E5BFFE0ED3}"/>
    <cellStyle name="_MultipleSpace_Book11_Jazztel1_TDC-GS-30Nov2001" xfId="2051" xr:uid="{9F74B655-6B32-4AF6-900A-8FBC5B301E1C}"/>
    <cellStyle name="_MultipleSpace_Book11_Jazztel1_TDC-Nov2001" xfId="2052" xr:uid="{DE3E50AB-6909-44DE-9166-136771CFD16F}"/>
    <cellStyle name="_MultipleSpace_Book11_Jazztel1_TEF_Movile_Jan01" xfId="2053" xr:uid="{C00FCF70-A8BB-4E8A-940A-78AA893A87F4}"/>
    <cellStyle name="_MultipleSpace_Book11_Jazztel1_TEF_Movile_Jan01 2" xfId="2054" xr:uid="{E333E7E3-5D97-4AD6-9CE2-A04B52DE96E2}"/>
    <cellStyle name="_MultipleSpace_Book11_Jazztel1_TEF_Movile_Mar01_new1" xfId="2055" xr:uid="{A57C9539-9819-4B72-98DA-C84FDB351D15}"/>
    <cellStyle name="_MultipleSpace_Book11_Jazztel1_TEF_Movile_Mar01_new1 2" xfId="2056" xr:uid="{49FC0290-1DFF-4CC0-AA90-7979F9EB1348}"/>
    <cellStyle name="_MultipleSpace_Book11_Jazztel1_TelenorInitiation-11Jan01" xfId="2057" xr:uid="{9D421972-5B1B-42D0-AC09-3768E249DF9E}"/>
    <cellStyle name="_MultipleSpace_Book11_Jazztel1_TelenorWIPFeb01" xfId="2058" xr:uid="{D6D11438-8ABF-40CC-BAB1-4555D4B20266}"/>
    <cellStyle name="_MultipleSpace_Book12" xfId="2059" xr:uid="{3E947CA8-FBBD-45BF-9451-16C52B5370FD}"/>
    <cellStyle name="_MultipleSpace_Book12 2" xfId="2060" xr:uid="{67B63CCE-58D9-4E57-8530-FCB6EE3154CA}"/>
    <cellStyle name="_MultipleSpace_Book12 3" xfId="2061" xr:uid="{65A6C8E6-53A6-4026-97B7-5BDD1EBC37BC}"/>
    <cellStyle name="_MultipleSpace_Book12_Jazztel model 16DP3-Exhibits" xfId="2062" xr:uid="{B1C71FEC-8ECE-4835-92DE-A9D20483FB4D}"/>
    <cellStyle name="_MultipleSpace_Book12_Jazztel model 16DP3-Exhibits 2" xfId="2063" xr:uid="{D64A0372-EA0E-43DF-B607-FA07E3B16B9C}"/>
    <cellStyle name="_MultipleSpace_Book12_Jazztel model 16DP3-Exhibits_FT-13Sept2001" xfId="2064" xr:uid="{7E74ED26-E362-4E96-9506-CED78543DAC4}"/>
    <cellStyle name="_MultipleSpace_Book12_Jazztel model 16DP3-Exhibits_FT-13Sept2001 2" xfId="2065" xr:uid="{592D9489-E713-446B-A22E-8EB416EF7552}"/>
    <cellStyle name="_MultipleSpace_Book12_Jazztel model 16DP3-Exhibits_Orange-Mar01" xfId="2066" xr:uid="{E4B360E0-26B9-4A70-8B9C-5285F3AC64EE}"/>
    <cellStyle name="_MultipleSpace_Book12_Jazztel model 16DP3-Exhibits_Orange-Mar01 2" xfId="2067" xr:uid="{48369FED-B5AC-45A2-83CE-1F9BFCFDBB2E}"/>
    <cellStyle name="_MultipleSpace_Book12_Jazztel model 16DP3-Exhibits_Orange-Mar01 3" xfId="2068" xr:uid="{B3D23F22-F8B5-44C7-8377-36E982685F69}"/>
    <cellStyle name="_MultipleSpace_Book12_Jazztel model 16DP3-Exhibits_TEF_Movile_Jan01" xfId="2069" xr:uid="{99B1E163-FA72-4511-9939-92F731D92954}"/>
    <cellStyle name="_MultipleSpace_Book12_Jazztel model 16DP3-Exhibits_TEF_Movile_Jan01 2" xfId="2070" xr:uid="{8FC46B89-7EAB-445F-9A1B-0FF4D6908509}"/>
    <cellStyle name="_MultipleSpace_Book12_Jazztel model 16DP3-Exhibits_TEF_Movile_Mar01_new1" xfId="2071" xr:uid="{FFC4CD67-2B57-452F-AEF3-AA0A29C87B7F}"/>
    <cellStyle name="_MultipleSpace_Book12_Jazztel model 16DP3-Exhibits_TEF_Movile_Mar01_new1 2" xfId="2072" xr:uid="{063E4C27-DB6C-4789-88D5-7802E2555298}"/>
    <cellStyle name="_MultipleSpace_Book12_Jazztel model 16DP3-Exhibits_TelenorInitiation-11Jan01" xfId="2073" xr:uid="{E40C1652-C656-4A31-8DDD-1C0108B38068}"/>
    <cellStyle name="_MultipleSpace_Book12_Jazztel model 16DP3-Exhibits_TelenorInitiation-11Jan01 2" xfId="2074" xr:uid="{BBDE713A-2D53-4468-807D-0819211E73A3}"/>
    <cellStyle name="_MultipleSpace_Book12_Jazztel model 16DP3-Exhibits_TelenorInitiation-11Jan01 3" xfId="2075" xr:uid="{7A28EC6D-59B0-4E3D-AD72-CE91876787FC}"/>
    <cellStyle name="_MultipleSpace_Book12_Jazztel model 16DP3-Exhibits_TelenorWIPFeb01" xfId="2076" xr:uid="{2E0DDA49-BFA8-4B34-AFF1-B99877110B01}"/>
    <cellStyle name="_MultipleSpace_Book12_Jazztel model 16DP3-Exhibits_TelenorWIPFeb01 2" xfId="2077" xr:uid="{A5A95C90-6CDA-4DBE-9953-CCAD47B0DABC}"/>
    <cellStyle name="_MultipleSpace_Book12_Jazztel model 16DP3-Exhibits_TelenorWIPFeb01 3" xfId="2078" xr:uid="{77FAF2DC-9F4A-479A-B39C-54A4F28AAE6A}"/>
    <cellStyle name="_MultipleSpace_Book12_Jazztel model 18DP-exhibits" xfId="2079" xr:uid="{2F53935E-E8B3-4854-9CD3-00840E0696A4}"/>
    <cellStyle name="_MultipleSpace_Book12_Jazztel model 18DP-exhibits 2" xfId="2080" xr:uid="{B8C31B6B-77EC-4A96-826F-E92E2B4BE39C}"/>
    <cellStyle name="_MultipleSpace_Book12_Jazztel model 18DP-exhibits_FT-13Sept2001" xfId="2081" xr:uid="{A290248B-1AF1-4B2A-AD54-D6E28A2973C7}"/>
    <cellStyle name="_MultipleSpace_Book12_Jazztel model 18DP-exhibits_FT-13Sept2001 2" xfId="2082" xr:uid="{97588DE5-4BAD-43EC-9397-571822E02796}"/>
    <cellStyle name="_MultipleSpace_Book12_Jazztel model 18DP-exhibits_FT-13Sept2001 3" xfId="2083" xr:uid="{57AB1A8E-4E03-4999-971A-9033E1ED3CC5}"/>
    <cellStyle name="_MultipleSpace_Book12_Jazztel model 18DP-exhibits_Orange-Mar01" xfId="2084" xr:uid="{5013624C-D371-4148-9323-02B802E1A6A7}"/>
    <cellStyle name="_MultipleSpace_Book12_Jazztel model 18DP-exhibits_Orange-Mar01 2" xfId="2085" xr:uid="{57C85952-D30A-45AC-9A57-33A98E73F484}"/>
    <cellStyle name="_MultipleSpace_Book12_Jazztel model 18DP-exhibits_Orange-May01" xfId="2086" xr:uid="{D3477EBB-29FC-4766-AE7F-B12CE34E3675}"/>
    <cellStyle name="_MultipleSpace_Book12_Jazztel model 18DP-exhibits_Orange-May01 2" xfId="2087" xr:uid="{61BFBC6C-441B-4D03-947A-C117DD8BCEEF}"/>
    <cellStyle name="_MultipleSpace_Book12_Jazztel model 18DP-exhibits_T_MOBIL2" xfId="2088" xr:uid="{2879A106-DB50-4EA1-B1C6-796C95A5D963}"/>
    <cellStyle name="_MultipleSpace_Book12_Jazztel model 18DP-exhibits_T_MOBIL2 2" xfId="2089" xr:uid="{E851BEA8-226B-4D45-8D5F-73FC586224F3}"/>
    <cellStyle name="_MultipleSpace_Book12_Jazztel model 18DP-exhibits_T_MOBIL2 3" xfId="2090" xr:uid="{432B422D-4690-49B1-97C3-7252C66A3F01}"/>
    <cellStyle name="_MultipleSpace_Book12_Jazztel model 18DP-exhibits_T_MOBIL2_FT-13Sept2001" xfId="2091" xr:uid="{B6736C77-AA09-44C1-B663-783225BCC56F}"/>
    <cellStyle name="_MultipleSpace_Book12_Jazztel model 18DP-exhibits_T_MOBIL2_FT-13Sept2001 2" xfId="2092" xr:uid="{C2639EF1-5F0D-47DA-AC7E-E2961F5C2487}"/>
    <cellStyle name="_MultipleSpace_Book12_Jazztel model 18DP-exhibits_T_MOBIL2_FT-13Sept2001 3" xfId="2093" xr:uid="{24C88B9B-A495-430A-B534-5DA26BB0B523}"/>
    <cellStyle name="_MultipleSpace_Book12_Jazztel model 18DP-exhibits_T_MOBIL2_Orange-May01" xfId="2094" xr:uid="{3CE458D5-7D4E-4989-A819-71296F89C8A2}"/>
    <cellStyle name="_MultipleSpace_Book12_Jazztel model 18DP-exhibits_T_MOBIL2_Orange-May01 2" xfId="2095" xr:uid="{C55C327F-B212-45B1-93FA-7E6DE13F4CA0}"/>
    <cellStyle name="_MultipleSpace_Book12_Jazztel model 18DP-exhibits_T_MOBIL2_Orange-May01 3" xfId="2096" xr:uid="{2315E41D-7560-4FC7-9829-D70FE8F3418F}"/>
    <cellStyle name="_MultipleSpace_Book12_Jazztel model 18DP-exhibits_TEF_Movile_Jan01" xfId="2097" xr:uid="{9D7262EE-A081-4CA7-9E89-3006B1B65363}"/>
    <cellStyle name="_MultipleSpace_Book12_Jazztel model 18DP-exhibits_TEF_Movile_Jan01 2" xfId="2098" xr:uid="{3D4B7A20-8C8D-4D88-A9B7-2F026F00224E}"/>
    <cellStyle name="_MultipleSpace_Book12_Jazztel model 18DP-exhibits_TEF_Movile_Mar01_new1" xfId="2099" xr:uid="{CA8907FD-6133-4BE5-B47C-55DFD6229D53}"/>
    <cellStyle name="_MultipleSpace_Book12_Jazztel model 18DP-exhibits_TEF_Movile_Mar01_new1 2" xfId="2100" xr:uid="{9437BEEA-3F09-4AB0-9C49-79596724126A}"/>
    <cellStyle name="_MultipleSpace_Book12_Jazztel model 18DP-exhibits_TelenorInitiation-11Jan01" xfId="2101" xr:uid="{DABB0861-AF02-40A4-9464-BE0B78C43518}"/>
    <cellStyle name="_MultipleSpace_Book12_Jazztel model 18DP-exhibits_TelenorInitiation-11Jan01 2" xfId="2102" xr:uid="{3F8432B9-E383-49D5-9115-3FDBBA9B52A8}"/>
    <cellStyle name="_MultipleSpace_Book12_Jazztel model 18DP-exhibits_TelenorWIPFeb01" xfId="2103" xr:uid="{2ADC01A0-00CF-4A6D-B297-96A22E28797F}"/>
    <cellStyle name="_MultipleSpace_Book12_Jazztel model 18DP-exhibits_TelenorWIPFeb01 2" xfId="2104" xr:uid="{8898E8A1-637B-4512-8487-E9F37EF7A4B6}"/>
    <cellStyle name="_MultipleSpace_Book12_Jazztel model 18DP-exhibits_Telia-April01(new structure)" xfId="2105" xr:uid="{716A756B-9DCA-457A-9F4D-81161CA7A6A0}"/>
    <cellStyle name="_MultipleSpace_Book12_Jazztel model 18DP-exhibits_Telia-April01(new structure) 2" xfId="2106" xr:uid="{FC3C49B2-CE96-435D-80B2-75625928B974}"/>
    <cellStyle name="_MultipleSpace_Book12_Jazztel1" xfId="2107" xr:uid="{E53FBC5B-937D-4465-A802-A02DBB23EF5C}"/>
    <cellStyle name="_MultipleSpace_Book12_Jazztel1_FT-13Sept2001" xfId="2108" xr:uid="{FDF52019-A2A5-49A2-8047-E0952562F207}"/>
    <cellStyle name="_MultipleSpace_Book12_Jazztel1_FT-13Sept2001 2" xfId="2109" xr:uid="{10D3A59C-D368-487E-B375-5E1D233481D6}"/>
    <cellStyle name="_MultipleSpace_Book12_Jazztel1_Orange-Mar01" xfId="2110" xr:uid="{24ADCC88-41D7-4AA9-9112-EE8D89107A31}"/>
    <cellStyle name="_MultipleSpace_Book12_Jazztel1_Orange-May01" xfId="2111" xr:uid="{86542E73-BE43-4884-9904-9F98288B5165}"/>
    <cellStyle name="_MultipleSpace_Book12_Jazztel1_Orange-May01 2" xfId="2112" xr:uid="{F2F2DABC-EFCD-4D78-963C-E31DC687F009}"/>
    <cellStyle name="_MultipleSpace_Book12_Jazztel1_Orange-May01 3" xfId="2113" xr:uid="{A25C4DE7-6BAB-4404-89F9-24E1970936AF}"/>
    <cellStyle name="_MultipleSpace_Book12_Jazztel1_TDC-EQUITY MODEL-Nov2001" xfId="2114" xr:uid="{4D88E1D3-886B-4BB1-B8AD-6FEE3F530F0C}"/>
    <cellStyle name="_MultipleSpace_Book12_Jazztel1_TDC-GS-30Nov2001" xfId="2115" xr:uid="{33FDD08C-AD74-4F8C-A09D-617E4AF13F9A}"/>
    <cellStyle name="_MultipleSpace_Book12_Jazztel1_TDC-Nov2001" xfId="2116" xr:uid="{CA8B58F1-B7FB-411A-9412-A1184B72167E}"/>
    <cellStyle name="_MultipleSpace_Book12_Jazztel1_TEF_Movile_Jan01" xfId="2117" xr:uid="{0902E2EC-78CD-45E7-8AFD-91A508D43A9A}"/>
    <cellStyle name="_MultipleSpace_Book12_Jazztel1_TEF_Movile_Jan01 2" xfId="2118" xr:uid="{D6DABA32-ED22-4BAF-A187-58789A470B56}"/>
    <cellStyle name="_MultipleSpace_Book12_Jazztel1_TEF_Movile_Mar01_new1" xfId="2119" xr:uid="{D5ADFC2C-1CD5-46E2-912E-2F4BC422CCC0}"/>
    <cellStyle name="_MultipleSpace_Book12_Jazztel1_TEF_Movile_Mar01_new1 2" xfId="2120" xr:uid="{A1C2F5CB-B11A-4FD6-9CF4-52F2616A3CD7}"/>
    <cellStyle name="_MultipleSpace_Book12_Jazztel1_TelenorInitiation-11Jan01" xfId="2121" xr:uid="{8030E4EE-42D4-472A-9417-AA2BB03A3DCD}"/>
    <cellStyle name="_MultipleSpace_Book12_Jazztel1_TelenorWIPFeb01" xfId="2122" xr:uid="{33ED388E-A4E1-4521-8C21-FB02DFADF32D}"/>
    <cellStyle name="_MultipleSpace_Book21" xfId="2123" xr:uid="{D9CB02F2-444E-43AB-B952-D2395E9BFAA4}"/>
    <cellStyle name="_MultipleSpace_Book21 2" xfId="2124" xr:uid="{E66936FC-51BB-4715-97C8-970B89761657}"/>
    <cellStyle name="_MultipleSpace_boutros" xfId="2125" xr:uid="{60088A87-59D9-4A37-9C99-886B9A9AB22E}"/>
    <cellStyle name="_MultipleSpace_boutros 2" xfId="2126" xr:uid="{4934A217-55DF-4FB0-957C-895992CA857E}"/>
    <cellStyle name="_MultipleSpace_Canda DCF_Broker Numbers_Sep1" xfId="2127" xr:uid="{C3A63F19-1D7C-4609-A822-5D199BFE79A1}"/>
    <cellStyle name="_MultipleSpace_Canda DCF_Broker Numbers_Sep1 2" xfId="2128" xr:uid="{9D7A3D02-C27E-435D-AFF0-BF0E361158B9}"/>
    <cellStyle name="_MultipleSpace_Capex" xfId="2129" xr:uid="{E1F95615-1CD7-4D33-9E88-0D556F2EC813}"/>
    <cellStyle name="_MultipleSpace_Capex 2" xfId="2130" xr:uid="{79CBFEFE-2AF9-4927-BDBC-6A2B293722DC}"/>
    <cellStyle name="_MultipleSpace_Casto DCF_Brokers_June22" xfId="2131" xr:uid="{6812EDA7-EB34-4E2C-8D39-AA04F6AF7DFE}"/>
    <cellStyle name="_MultipleSpace_Casto DCF_Brokers_June22 2" xfId="2132" xr:uid="{FF5F54A8-5DF4-4BBF-A2CA-BE4DFC3BE93B}"/>
    <cellStyle name="_MultipleSpace_Casto DCF_June22" xfId="2133" xr:uid="{59E607C0-2202-40E1-A748-51B8AF5BBD19}"/>
    <cellStyle name="_MultipleSpace_Casto DCF_June22 2" xfId="2134" xr:uid="{DEDD9599-6B3D-48EE-B48A-1539286DBB7E}"/>
    <cellStyle name="_MultipleSpace_CC Tracking Model 10-feb (nov results)" xfId="2135" xr:uid="{42833DF0-1125-4261-BA56-FD3D50A742A3}"/>
    <cellStyle name="_MultipleSpace_CC Tracking Model 10-feb (nov results) 2" xfId="2136" xr:uid="{E5A1CEF7-E5F8-45C4-9549-295B29D2D1FB}"/>
    <cellStyle name="_MultipleSpace_CC Tracking Model 13-feb (dec results)" xfId="2137" xr:uid="{B9373BAF-CE0C-4C87-B628-3782D5197184}"/>
    <cellStyle name="_MultipleSpace_CC Tracking Model 13-feb (dec results) 2" xfId="2138" xr:uid="{362F66F6-EC4B-48E7-B74A-417F98CE512D}"/>
    <cellStyle name="_MultipleSpace_Combined Val 2000 08 24" xfId="2139" xr:uid="{8A2B5AF7-3B7B-41F2-8042-9CAB8A22901D}"/>
    <cellStyle name="_MultipleSpace_Combined Val 2000 08 24 2" xfId="2140" xr:uid="{99C225A7-A591-4953-A542-9FB7D8520CD9}"/>
    <cellStyle name="_MultipleSpace_Comdot - gStyle Excel Slides" xfId="2141" xr:uid="{38997D16-3F57-4EC5-A2EC-8B1F76A93947}"/>
    <cellStyle name="_MultipleSpace_Comdot - gStyle Excel Slides 2" xfId="2142" xr:uid="{7B43B835-57CE-4097-939E-72745CF1A8B3}"/>
    <cellStyle name="_MultipleSpace_Continental DCF v6.0" xfId="2143" xr:uid="{62BEF618-FE79-436B-BEC0-AC005F869456}"/>
    <cellStyle name="_MultipleSpace_Continental DCF v6.0 2" xfId="2144" xr:uid="{913898F2-376E-430A-B4D6-05B20B2E4AD8}"/>
    <cellStyle name="_MultipleSpace_Contribution Analysis_Brokers_Sep2" xfId="2145" xr:uid="{1C7158CA-4450-4AD3-9908-73608685B527}"/>
    <cellStyle name="_MultipleSpace_Contribution Analysis_Brokers_Sep2 2" xfId="2146" xr:uid="{F2BD3BC5-C678-4D11-97AD-6A69FF89D061}"/>
    <cellStyle name="_MultipleSpace_Contribution Analysis_Brokers_Sep6" xfId="2147" xr:uid="{5E2018D4-405F-42DF-9222-D2715CFAEEBC}"/>
    <cellStyle name="_MultipleSpace_Contribution Analysis_Brokers_Sep6 2" xfId="2148" xr:uid="{39D10520-FB99-415D-B47D-ECCD4FB369B9}"/>
    <cellStyle name="_MultipleSpace_contribution_analysis" xfId="2149" xr:uid="{3D6B2875-DA3A-4351-BDE9-ECA467135FE1}"/>
    <cellStyle name="_MultipleSpace_contribution_analysis(1)" xfId="2151" xr:uid="{4139899E-D56B-41B3-918D-BD5ED4BBE920}"/>
    <cellStyle name="_MultipleSpace_contribution_analysis_model" xfId="2150" xr:uid="{EC990FB4-ECDA-4732-BC83-09C420B1AA12}"/>
    <cellStyle name="_MultipleSpace_csc" xfId="2152" xr:uid="{DAD22570-BD9D-4798-AA33-195DC02F8481}"/>
    <cellStyle name="_MultipleSpace_CSC 032400" xfId="2153" xr:uid="{C338CE34-FFC5-4C48-BAC8-7A7EFCC7E955}"/>
    <cellStyle name="_MultipleSpace_CSC 032400 2" xfId="2154" xr:uid="{9E6B9D47-EC28-43E8-A42F-9E5FDCBA7E85}"/>
    <cellStyle name="_MultipleSpace_csc 2" xfId="2155" xr:uid="{F7759C65-FC47-431E-B522-809755AFF885}"/>
    <cellStyle name="_MultipleSpace_csc 3" xfId="2156" xr:uid="{7FD464A0-BE38-42EC-9867-FD3FD31D293C}"/>
    <cellStyle name="_MultipleSpace_csc 4" xfId="2157" xr:uid="{D4B1B4AD-8FD8-4BDD-B56D-A79E7DCD1C6C}"/>
    <cellStyle name="_MultipleSpace_csc_EBITDA_Breakdown2006-08" xfId="2158" xr:uid="{DACCCCC4-D1E7-4C44-9A83-EB387FDBFAAD}"/>
    <cellStyle name="_MultipleSpace_csc_EBITDA_Breakdown2006-08 2" xfId="2159" xr:uid="{F296301F-3764-4731-A08F-A735028C1EC5}"/>
    <cellStyle name="_MultipleSpace_CSC_kkr_3_7_00" xfId="2160" xr:uid="{74B66646-9D14-48F8-ABAF-2B1F9321E553}"/>
    <cellStyle name="_MultipleSpace_CSC_kkr_3_7_00 2" xfId="2161" xr:uid="{61C3EF1C-07B2-407C-ABA5-BC85FD717A85}"/>
    <cellStyle name="_MultipleSpace_DCF - July 2, 2001" xfId="2162" xr:uid="{C5DB64A4-35D5-4142-AFC3-07FEAAD9E7B9}"/>
    <cellStyle name="_MultipleSpace_DCF - July 2, 2001 2" xfId="2163" xr:uid="{B913AED1-9155-4E55-8A7D-F14DF9C31296}"/>
    <cellStyle name="_MultipleSpace_DCF - Multiples 2001 06 06" xfId="2164" xr:uid="{35BF6D7C-581C-4479-B2C6-541AFE7EA59D}"/>
    <cellStyle name="_MultipleSpace_DCF - Multiples 2001 06 06 2" xfId="2165" xr:uid="{CD1FACA5-8F2A-4F1A-8CD0-DCE995B09368}"/>
    <cellStyle name="_MultipleSpace_DCF - Multiples 2001 07 04" xfId="2166" xr:uid="{174A1ACD-07B6-4BEA-96AF-6D2304B8881C}"/>
    <cellStyle name="_MultipleSpace_DCF - Multiples 2001 07 04 2" xfId="2167" xr:uid="{4BEDE34A-23F9-431F-96EC-2561A8733BDD}"/>
    <cellStyle name="_MultipleSpace_DCF Summary pages" xfId="2168" xr:uid="{D58BC471-93CF-4D3F-A3FC-95C2E17879B7}"/>
    <cellStyle name="_MultipleSpace_DCF Summary pages 2" xfId="2169" xr:uid="{4E3AAC9F-D1F6-4C54-A584-BDBB251BA67C}"/>
    <cellStyle name="_MultipleSpace_DCF Summary pages 3" xfId="2170" xr:uid="{DFA20A50-973E-4E66-8EDB-3A4A3F64B194}"/>
    <cellStyle name="_MultipleSpace_DCF Summary pages_Jazztel model 16DP3-Exhibits" xfId="2171" xr:uid="{40892877-C779-44F2-9026-F52C48381F39}"/>
    <cellStyle name="_MultipleSpace_DCF Summary pages_Jazztel model 16DP3-Exhibits 2" xfId="2172" xr:uid="{ADA10299-08EC-4F0C-926C-ED93D3EACB54}"/>
    <cellStyle name="_MultipleSpace_DCF Summary pages_Jazztel model 16DP3-Exhibits_FT-13Sept2001" xfId="2173" xr:uid="{30C93440-95EF-4AB3-9032-B4B4BC6624A1}"/>
    <cellStyle name="_MultipleSpace_DCF Summary pages_Jazztel model 16DP3-Exhibits_FT-13Sept2001 2" xfId="2174" xr:uid="{61F584D2-9303-4DBB-9569-0E9C0FA722EF}"/>
    <cellStyle name="_MultipleSpace_DCF Summary pages_Jazztel model 16DP3-Exhibits_Orange-May01" xfId="2175" xr:uid="{9E0E301F-F690-4C52-828C-82648F931B24}"/>
    <cellStyle name="_MultipleSpace_DCF Summary pages_Jazztel model 16DP3-Exhibits_Orange-May01 2" xfId="2176" xr:uid="{4A4797E9-39E4-4430-9AAD-A94BBD244F98}"/>
    <cellStyle name="_MultipleSpace_DCF Summary pages_Jazztel model 16DP3-Exhibits_Orange-May01 3" xfId="2177" xr:uid="{71787485-9369-4A49-B28F-7260DCEC3DAC}"/>
    <cellStyle name="_MultipleSpace_DCF Summary pages_Jazztel model 16DP3-Exhibits_TEF_Movile_Jan01" xfId="2178" xr:uid="{B5E04984-DDC4-4135-9586-4152D73DF691}"/>
    <cellStyle name="_MultipleSpace_DCF Summary pages_Jazztel model 16DP3-Exhibits_TEF_Movile_Jan01 2" xfId="2179" xr:uid="{41D4AC18-49E7-4995-A7CA-AF2E9F10758F}"/>
    <cellStyle name="_MultipleSpace_DCF Summary pages_Jazztel model 16DP3-Exhibits_TEF_Movile_Mar01_new1" xfId="2180" xr:uid="{732FA2DA-77F3-4386-9834-93F1666CCA25}"/>
    <cellStyle name="_MultipleSpace_DCF Summary pages_Jazztel model 16DP3-Exhibits_TEF_Movile_Mar01_new1 2" xfId="2181" xr:uid="{917246F5-4FB0-4831-9923-819795508CDF}"/>
    <cellStyle name="_MultipleSpace_DCF Summary pages_Jazztel model 16DP3-Exhibits_TelenorInitiation-11Jan01" xfId="2182" xr:uid="{3107A15E-A7E7-4DB4-B486-C3842B65F0A1}"/>
    <cellStyle name="_MultipleSpace_DCF Summary pages_Jazztel model 16DP3-Exhibits_TelenorInitiation-11Jan01 2" xfId="2183" xr:uid="{89BC1914-7609-4CCE-87E6-EE13D97D0C22}"/>
    <cellStyle name="_MultipleSpace_DCF Summary pages_Jazztel model 16DP3-Exhibits_TelenorInitiation-11Jan01 3" xfId="2184" xr:uid="{6A7CA481-1BD5-4EF7-8781-FFA16C17F96D}"/>
    <cellStyle name="_MultipleSpace_DCF Summary pages_Jazztel model 16DP3-Exhibits_TelenorWIPFeb01" xfId="2185" xr:uid="{872B8E84-9A4E-45D1-B0BD-BC20931F2CA9}"/>
    <cellStyle name="_MultipleSpace_DCF Summary pages_Jazztel model 16DP3-Exhibits_TelenorWIPFeb01 2" xfId="2186" xr:uid="{266997D5-CFBA-4E85-8D1C-EB7139235BA6}"/>
    <cellStyle name="_MultipleSpace_DCF Summary pages_Jazztel model 16DP3-Exhibits_TelenorWIPFeb01 3" xfId="2187" xr:uid="{F07EA52B-2FA4-438F-82F3-F835A0E523E7}"/>
    <cellStyle name="_MultipleSpace_DCF Summary pages_Jazztel model 18DP-exhibits" xfId="2188" xr:uid="{64363E3F-D63E-4741-9FB4-6C740546EA54}"/>
    <cellStyle name="_MultipleSpace_DCF Summary pages_Jazztel model 18DP-exhibits 2" xfId="2189" xr:uid="{27E7CFA6-CDCC-4829-AD54-AC929857A18D}"/>
    <cellStyle name="_MultipleSpace_DCF Summary pages_Jazztel model 18DP-exhibits_FT-13Sept2001" xfId="2190" xr:uid="{CCD25586-289E-414D-88D3-5C7F05BC3531}"/>
    <cellStyle name="_MultipleSpace_DCF Summary pages_Jazztel model 18DP-exhibits_FT-13Sept2001 2" xfId="2191" xr:uid="{1AE3A004-1409-42BF-ACDC-36F0D505C36F}"/>
    <cellStyle name="_MultipleSpace_DCF Summary pages_Jazztel model 18DP-exhibits_FT-13Sept2001 3" xfId="2192" xr:uid="{EC5AC012-75A3-447D-9655-1C096F79E688}"/>
    <cellStyle name="_MultipleSpace_DCF Summary pages_Jazztel model 18DP-exhibits_Orange-Mar01" xfId="2193" xr:uid="{8563E202-6A7F-4518-BD2A-FCA726CB5F98}"/>
    <cellStyle name="_MultipleSpace_DCF Summary pages_Jazztel model 18DP-exhibits_Orange-Mar01 2" xfId="2194" xr:uid="{FBCA8599-8890-4F6B-9D01-1B948DDC6376}"/>
    <cellStyle name="_MultipleSpace_DCF Summary pages_Jazztel model 18DP-exhibits_Orange-May01" xfId="2195" xr:uid="{51BC035A-4EC1-4768-802E-34A1A0EDB73D}"/>
    <cellStyle name="_MultipleSpace_DCF Summary pages_Jazztel model 18DP-exhibits_Orange-May01 2" xfId="2196" xr:uid="{E8DC7E9C-8ABF-490A-B832-719D23D07F4E}"/>
    <cellStyle name="_MultipleSpace_DCF Summary pages_Jazztel model 18DP-exhibits_T_MOBIL2" xfId="2197" xr:uid="{D73FE9B9-C61B-43A9-B724-3C7BDF0AE170}"/>
    <cellStyle name="_MultipleSpace_DCF Summary pages_Jazztel model 18DP-exhibits_T_MOBIL2 2" xfId="2198" xr:uid="{15F0E7F1-7C07-4B3A-AC01-6F3FC96C4F13}"/>
    <cellStyle name="_MultipleSpace_DCF Summary pages_Jazztel model 18DP-exhibits_T_MOBIL2 3" xfId="2199" xr:uid="{89B034BA-D7AB-4FC6-BD53-D1181FBE5886}"/>
    <cellStyle name="_MultipleSpace_DCF Summary pages_Jazztel model 18DP-exhibits_T_MOBIL2_FT-13Sept2001" xfId="2200" xr:uid="{58FBA30E-A7DF-4BC5-BBD3-1CD09FB8CE2A}"/>
    <cellStyle name="_MultipleSpace_DCF Summary pages_Jazztel model 18DP-exhibits_T_MOBIL2_FT-13Sept2001 2" xfId="2201" xr:uid="{C13FC097-87EA-4E2A-B74B-3303B804B1BE}"/>
    <cellStyle name="_MultipleSpace_DCF Summary pages_Jazztel model 18DP-exhibits_T_MOBIL2_FT-13Sept2001 3" xfId="2202" xr:uid="{0F01DD6E-2D78-4EF8-ADFA-6D24CFDE7F92}"/>
    <cellStyle name="_MultipleSpace_DCF Summary pages_Jazztel model 18DP-exhibits_T_MOBIL2_Orange-May01" xfId="2203" xr:uid="{D2F4D45C-687D-415C-85C8-228EA7111AE8}"/>
    <cellStyle name="_MultipleSpace_DCF Summary pages_Jazztel model 18DP-exhibits_T_MOBIL2_Orange-May01 2" xfId="2204" xr:uid="{936D465A-02A6-4C97-87F4-7B29AA3D0CBF}"/>
    <cellStyle name="_MultipleSpace_DCF Summary pages_Jazztel model 18DP-exhibits_T_MOBIL2_Orange-May01 3" xfId="2205" xr:uid="{46768F09-1B62-4E33-915B-B36204132AFE}"/>
    <cellStyle name="_MultipleSpace_DCF Summary pages_Jazztel model 18DP-exhibits_TDC-EQUITY MODEL-Nov2001" xfId="2206" xr:uid="{4FA64A2F-6C5A-4CCB-B0CC-0E003C4A98DC}"/>
    <cellStyle name="_MultipleSpace_DCF Summary pages_Jazztel model 18DP-exhibits_TDC-EQUITY MODEL-Nov2001 2" xfId="2207" xr:uid="{913D2340-2617-4E7A-8800-DB2A8CEF209B}"/>
    <cellStyle name="_MultipleSpace_DCF Summary pages_Jazztel model 18DP-exhibits_TDC-GS-30Nov2001" xfId="2208" xr:uid="{120142FA-F183-4839-B41E-5C412B8E6364}"/>
    <cellStyle name="_MultipleSpace_DCF Summary pages_Jazztel model 18DP-exhibits_TDC-GS-30Nov2001 2" xfId="2209" xr:uid="{62FFF19F-F3E0-4397-970B-53AB3D7B5F8E}"/>
    <cellStyle name="_MultipleSpace_DCF Summary pages_Jazztel model 18DP-exhibits_TEF_Movile_Jan01" xfId="2210" xr:uid="{83DAE0CB-BD46-4CB0-B495-A46AF4A277E6}"/>
    <cellStyle name="_MultipleSpace_DCF Summary pages_Jazztel model 18DP-exhibits_TEF_Movile_Jan01 2" xfId="2211" xr:uid="{2EEC9938-937C-43E2-A282-339B7909E720}"/>
    <cellStyle name="_MultipleSpace_DCF Summary pages_Jazztel model 18DP-exhibits_TEF_Movile_Mar01_new1" xfId="2212" xr:uid="{F68BF4D6-6D26-413B-B867-E28854DE2E93}"/>
    <cellStyle name="_MultipleSpace_DCF Summary pages_Jazztel model 18DP-exhibits_TEF_Movile_Mar01_new1 2" xfId="2213" xr:uid="{9135BD13-959B-42A3-8E10-4420FB4791E5}"/>
    <cellStyle name="_MultipleSpace_DCF Summary pages_Jazztel model 18DP-exhibits_TelenorInitiation-11Jan01" xfId="2214" xr:uid="{7AD8B610-D119-47E5-86FF-9FB5AF722837}"/>
    <cellStyle name="_MultipleSpace_DCF Summary pages_Jazztel model 18DP-exhibits_TelenorInitiation-11Jan01 2" xfId="2215" xr:uid="{65C97AD6-84F7-4F03-91D9-5BDCE4BF9A5B}"/>
    <cellStyle name="_MultipleSpace_DCF Summary pages_Jazztel model 18DP-exhibits_TelenorWIPFeb01" xfId="2216" xr:uid="{BFDF12DC-C4A4-46E2-8567-9B39FBA55F94}"/>
    <cellStyle name="_MultipleSpace_DCF Summary pages_Jazztel model 18DP-exhibits_TelenorWIPFeb01 2" xfId="2217" xr:uid="{33B73C89-DBB8-492A-BC3F-12036A6F99BD}"/>
    <cellStyle name="_MultipleSpace_DCF Summary pages_Jazztel model 18DP-exhibits_Telia-April01(new structure)" xfId="2218" xr:uid="{41871473-0AA4-4B88-B3C9-015A0C242C8B}"/>
    <cellStyle name="_MultipleSpace_DCF Summary pages_Jazztel model 18DP-exhibits_Telia-April01(new structure) 2" xfId="2219" xr:uid="{0FFEC38E-1437-4117-9CC6-0D256C128A15}"/>
    <cellStyle name="_MultipleSpace_DCF Summary pages_Jazztel1" xfId="2220" xr:uid="{C469E91C-8ABC-4CA6-A6D7-ED311D10EE90}"/>
    <cellStyle name="_MultipleSpace_DCF Summary pages_Jazztel1_FT-13Sept2001" xfId="2221" xr:uid="{5B737D62-BEEF-489A-936B-3978EE0BA56A}"/>
    <cellStyle name="_MultipleSpace_DCF Summary pages_Jazztel1_FT-13Sept2001 2" xfId="2222" xr:uid="{29AD7C23-14D6-48CE-843D-7EE539A5B993}"/>
    <cellStyle name="_MultipleSpace_DCF Summary pages_Jazztel1_Orange-Mar01" xfId="2223" xr:uid="{6C1CE35B-0DEC-436C-808B-3E2F1B31C79B}"/>
    <cellStyle name="_MultipleSpace_DCF Summary pages_Jazztel1_Orange-May01" xfId="2224" xr:uid="{D405402E-170A-4B67-BFD4-4E5DC48C589E}"/>
    <cellStyle name="_MultipleSpace_DCF Summary pages_Jazztel1_Orange-May01 2" xfId="2225" xr:uid="{39C22826-08FA-4305-8982-48DEA57C2E8D}"/>
    <cellStyle name="_MultipleSpace_DCF Summary pages_Jazztel1_Orange-May01 3" xfId="2226" xr:uid="{D2E09620-3604-4C6B-A32B-E950426FC775}"/>
    <cellStyle name="_MultipleSpace_DCF Summary pages_Jazztel1_TDC-EQUITY MODEL-Nov2001" xfId="2227" xr:uid="{2BB8AE5E-A8A8-47FB-A831-52C1AAE4E91C}"/>
    <cellStyle name="_MultipleSpace_DCF Summary pages_Jazztel1_TDC-GS-30Nov2001" xfId="2228" xr:uid="{DF455447-6EA5-4AB6-9B21-EEE80C6AC244}"/>
    <cellStyle name="_MultipleSpace_DCF Summary pages_Jazztel1_TDC-Nov2001" xfId="2229" xr:uid="{D8E58699-E1D1-41CC-B3A7-0BA867D6BD5B}"/>
    <cellStyle name="_MultipleSpace_DCF Summary pages_Jazztel1_TEF_Movile_Mar01_new1" xfId="2230" xr:uid="{A714DB1A-991C-46DC-A22B-403D3E643690}"/>
    <cellStyle name="_MultipleSpace_DCF Summary pages_Jazztel1_TEF_Movile_Mar01_new1 2" xfId="2231" xr:uid="{4835F5BE-C30D-498F-BFF1-BC9209FF845B}"/>
    <cellStyle name="_MultipleSpace_DCF Summary pages_Jazztel1_TelenorInitiation-11Jan01" xfId="2232" xr:uid="{1F5CCF92-0F37-4E34-AC55-767FD7C8FB15}"/>
    <cellStyle name="_MultipleSpace_DCF-Synergies2" xfId="2233" xr:uid="{AAD89F4F-5B78-4173-A893-978527D69B45}"/>
    <cellStyle name="_MultipleSpace_DCF-Synergies2 2" xfId="2234" xr:uid="{B9621A48-0E74-4A78-8BBC-CAF6CDAB879D}"/>
    <cellStyle name="_MultipleSpace_Deal Comp Luxury_May30" xfId="2235" xr:uid="{08E87C7B-4DD4-4DB4-997A-29B31C57AC74}"/>
    <cellStyle name="_MultipleSpace_Deal Comp Luxury_May30 2" xfId="2236" xr:uid="{FBDD3D98-3C86-4494-B32E-6F137322243E}"/>
    <cellStyle name="_MultipleSpace_EBITDA_Breakdown2006-08" xfId="2237" xr:uid="{D8F18077-6115-4C32-9ED6-06D6BFBB3818}"/>
    <cellStyle name="_MultipleSpace_EBITDA_Breakdown2006-08 2" xfId="2238" xr:uid="{CDEAFD12-DFF5-4042-A3C1-43A74DC1C54E}"/>
    <cellStyle name="_MultipleSpace_exhange_ratio_calculation" xfId="2239" xr:uid="{DB0BA672-2DB5-4C8A-BBE1-CED5AB9902CA}"/>
    <cellStyle name="_MultipleSpace_exhange_ratio_calculation 2" xfId="2240" xr:uid="{31F105A3-ED20-4532-AF21-C00DB66701F5}"/>
    <cellStyle name="_MultipleSpace_Fiancial Data 12 October 2001" xfId="2241" xr:uid="{F5F209B4-72F6-4EC3-84E6-C0E6967D4EDA}"/>
    <cellStyle name="_MultipleSpace_Fiancial Data 12 October 2001 2" xfId="2242" xr:uid="{217B5CCA-5539-4A89-929A-7F39CE909D26}"/>
    <cellStyle name="_MultipleSpace_Financial Odin Euro6" xfId="2243" xr:uid="{66E29824-6720-4EF4-A35E-B4189D88EA7D}"/>
    <cellStyle name="_MultipleSpace_Financial Odin Euro6 2" xfId="2244" xr:uid="{B98394BF-CB87-4528-BF1B-7958E0762EF2}"/>
    <cellStyle name="_MultipleSpace_Financials &amp; Valuation v16 Indigo" xfId="2245" xr:uid="{755D03F1-CDFD-45C3-855D-775613B27183}"/>
    <cellStyle name="_MultipleSpace_Financials &amp; Valuation v16 Indigo 2" xfId="2246" xr:uid="{5619D082-D9DB-4FE7-BCF0-B035DD5E2825}"/>
    <cellStyle name="_MultipleSpace_FT-13Sept2001" xfId="2247" xr:uid="{0A6AF439-B6FC-4765-AC37-19E06ECBB39A}"/>
    <cellStyle name="_MultipleSpace_FT-13Sept2001 2" xfId="2248" xr:uid="{2AC4FF7E-1E46-4BAF-ADB1-30EC31465D3F}"/>
    <cellStyle name="_MultipleSpace_FT-13Sept2001 3" xfId="2249" xr:uid="{B609E69B-F2CC-4394-A021-FD692647B2D1}"/>
    <cellStyle name="_MultipleSpace_Jazztel model 15-exhibits" xfId="2250" xr:uid="{89D84712-EEE0-4423-B2F8-92BAA95F54F4}"/>
    <cellStyle name="_MultipleSpace_Jazztel model 15-exhibits 2" xfId="2251" xr:uid="{CF4961D9-3324-4056-A3CB-0B733D8A858E}"/>
    <cellStyle name="_MultipleSpace_Jazztel model 15-exhibits 3" xfId="2252" xr:uid="{882E1471-99EE-47D0-B7E2-D1BE5C0E0BD2}"/>
    <cellStyle name="_MultipleSpace_Jazztel model 15-exhibits bis" xfId="2253" xr:uid="{9EE52E5A-E14D-4BD5-B6E3-1F721D3E2769}"/>
    <cellStyle name="_MultipleSpace_Jazztel model 15-exhibits bis 2" xfId="2254" xr:uid="{88274C7D-6859-4E5E-81A4-ED60D037BFCD}"/>
    <cellStyle name="_MultipleSpace_Jazztel model 15-exhibits bis_FT-13Sept2001" xfId="2255" xr:uid="{AE3B6471-953E-4440-ADE5-F98655AFA400}"/>
    <cellStyle name="_MultipleSpace_Jazztel model 15-exhibits bis_FT-13Sept2001 2" xfId="2256" xr:uid="{55F4C283-4471-471B-8663-FFF79692E208}"/>
    <cellStyle name="_MultipleSpace_Jazztel model 15-exhibits bis_Orange-Mar01" xfId="2257" xr:uid="{C99EC673-A94C-4CAA-9226-6DB7AC155116}"/>
    <cellStyle name="_MultipleSpace_Jazztel model 15-exhibits bis_Orange-Mar01 2" xfId="2258" xr:uid="{0E847965-F24D-4E59-8C4B-EC00E933C0C2}"/>
    <cellStyle name="_MultipleSpace_Jazztel model 15-exhibits bis_Orange-Mar01 3" xfId="2259" xr:uid="{EEB3BB24-072C-4571-9E75-F7D854654FA5}"/>
    <cellStyle name="_MultipleSpace_Jazztel model 15-exhibits bis_Orange-May01" xfId="2260" xr:uid="{3B99FCEC-9C9B-4E26-BEF1-CA7198AA9291}"/>
    <cellStyle name="_MultipleSpace_Jazztel model 15-exhibits bis_Orange-May01 2" xfId="2261" xr:uid="{72D1C8E4-3690-4A4E-A04B-E8AAACA43A79}"/>
    <cellStyle name="_MultipleSpace_Jazztel model 15-exhibits bis_Orange-May01 3" xfId="2262" xr:uid="{6309D9BF-9167-4454-95AC-C0D8DECD9116}"/>
    <cellStyle name="_MultipleSpace_Jazztel model 15-exhibits bis_TEF_Movile_Mar01_new1" xfId="2263" xr:uid="{836FBD24-4A66-47F3-8A41-14CA6EEF7A42}"/>
    <cellStyle name="_MultipleSpace_Jazztel model 15-exhibits bis_TEF_Movile_Mar01_new1 2" xfId="2264" xr:uid="{83E68C9B-21F8-4BBC-A1A6-D34B5205DF68}"/>
    <cellStyle name="_MultipleSpace_Jazztel model 15-exhibits bis_TelenorInitiation-11Jan01" xfId="2265" xr:uid="{0F7A5EC3-54DC-4559-9684-00DF934B758B}"/>
    <cellStyle name="_MultipleSpace_Jazztel model 15-exhibits bis_TelenorInitiation-11Jan01 2" xfId="2266" xr:uid="{5B5DD17C-1C54-446D-9C7E-4ADD9424E4E3}"/>
    <cellStyle name="_MultipleSpace_Jazztel model 15-exhibits bis_TelenorInitiation-11Jan01 3" xfId="2267" xr:uid="{2EA469D0-6C9A-43C2-9708-277D50305A93}"/>
    <cellStyle name="_MultipleSpace_Jazztel model 15-exhibits bis_TelenorWIPFeb01" xfId="2268" xr:uid="{1C6C5964-F66C-4F30-961B-60765BFBFE86}"/>
    <cellStyle name="_MultipleSpace_Jazztel model 15-exhibits bis_TelenorWIPFeb01 2" xfId="2269" xr:uid="{314826DC-8C0D-4C2C-A999-FE1DAC5AA0B8}"/>
    <cellStyle name="_MultipleSpace_Jazztel model 15-exhibits bis_TelenorWIPFeb01 3" xfId="2270" xr:uid="{CF5B1451-BDA8-49ED-BA3D-2BFE6EF0F083}"/>
    <cellStyle name="_MultipleSpace_Jazztel model 15-exhibits_Jazztel model 16DP3-Exhibits" xfId="2271" xr:uid="{443D5F79-4A9A-4F56-8798-D0B97B8DC630}"/>
    <cellStyle name="_MultipleSpace_Jazztel model 15-exhibits_Jazztel model 16DP3-Exhibits 2" xfId="2272" xr:uid="{28EE3719-E288-4A8E-A813-B5D2C72E9356}"/>
    <cellStyle name="_MultipleSpace_Jazztel model 15-exhibits_Jazztel model 16DP3-Exhibits_FT-13Sept2001" xfId="2273" xr:uid="{DF43F1D8-BF82-4D4C-B827-7FC37CE76A51}"/>
    <cellStyle name="_MultipleSpace_Jazztel model 15-exhibits_Jazztel model 16DP3-Exhibits_FT-13Sept2001 2" xfId="2274" xr:uid="{4A5340F8-9649-4FA2-8AEE-AA99077015A7}"/>
    <cellStyle name="_MultipleSpace_Jazztel model 15-exhibits_Jazztel model 16DP3-Exhibits_Orange-Mar01" xfId="2275" xr:uid="{A3DE04AF-1EE3-4BF9-8191-ECBBF08BCD9D}"/>
    <cellStyle name="_MultipleSpace_Jazztel model 15-exhibits_Jazztel model 16DP3-Exhibits_Orange-Mar01 2" xfId="2276" xr:uid="{F5764A3C-EA14-40C4-83EE-C8BE051B0958}"/>
    <cellStyle name="_MultipleSpace_Jazztel model 15-exhibits_Jazztel model 16DP3-Exhibits_Orange-Mar01 3" xfId="2277" xr:uid="{84949114-6B44-4A16-BE69-3466BE34DD3B}"/>
    <cellStyle name="_MultipleSpace_Jazztel model 15-exhibits_Jazztel model 16DP3-Exhibits_Orange-May01" xfId="2278" xr:uid="{C4B2FFE3-AF51-4148-AF4E-A727442498CB}"/>
    <cellStyle name="_MultipleSpace_Jazztel model 15-exhibits_Jazztel model 16DP3-Exhibits_Orange-May01 2" xfId="2279" xr:uid="{955EB229-4119-42AB-8FD9-9C8FF508F3D7}"/>
    <cellStyle name="_MultipleSpace_Jazztel model 15-exhibits_Jazztel model 16DP3-Exhibits_Orange-May01 3" xfId="2280" xr:uid="{C3FE1D9D-4C61-4EA1-883F-91C76C46DC13}"/>
    <cellStyle name="_MultipleSpace_Jazztel model 15-exhibits_Jazztel model 16DP3-Exhibits_TEF_Movile_Jan01" xfId="2281" xr:uid="{B3DBD27D-B012-46EE-B3C1-7C6F5570253D}"/>
    <cellStyle name="_MultipleSpace_Jazztel model 15-exhibits_Jazztel model 16DP3-Exhibits_TEF_Movile_Jan01 2" xfId="2282" xr:uid="{C09567DC-C3B7-4850-8551-27B1213D9E3B}"/>
    <cellStyle name="_MultipleSpace_Jazztel model 15-exhibits_Jazztel model 16DP3-Exhibits_TEF_Movile_Mar01_new1" xfId="2283" xr:uid="{F3B44EB8-646A-484E-B756-867220A894CF}"/>
    <cellStyle name="_MultipleSpace_Jazztel model 15-exhibits_Jazztel model 16DP3-Exhibits_TEF_Movile_Mar01_new1 2" xfId="2284" xr:uid="{25259327-8122-4838-84CA-3C6D78AC5D17}"/>
    <cellStyle name="_MultipleSpace_Jazztel model 15-exhibits_Jazztel model 16DP3-Exhibits_TelenorInitiation-11Jan01" xfId="2285" xr:uid="{0BB32AFC-69C9-421A-896F-F2F1A7FF26F7}"/>
    <cellStyle name="_MultipleSpace_Jazztel model 15-exhibits_Jazztel model 16DP3-Exhibits_TelenorInitiation-11Jan01 2" xfId="2286" xr:uid="{9FE42D1D-0FBC-425F-8902-A258A5B4CCDF}"/>
    <cellStyle name="_MultipleSpace_Jazztel model 15-exhibits_Jazztel model 16DP3-Exhibits_TelenorInitiation-11Jan01 3" xfId="2287" xr:uid="{806F269F-DA23-4668-885C-1D6ADB23E82E}"/>
    <cellStyle name="_MultipleSpace_Jazztel model 15-exhibits_Jazztel model 16DP3-Exhibits_TelenorWIPFeb01" xfId="2288" xr:uid="{C73AA9E4-5457-4874-B027-020F07D24E2B}"/>
    <cellStyle name="_MultipleSpace_Jazztel model 15-exhibits_Jazztel model 16DP3-Exhibits_TelenorWIPFeb01 2" xfId="2289" xr:uid="{97013950-82C3-4BAC-95AD-B7F2F32E1700}"/>
    <cellStyle name="_MultipleSpace_Jazztel model 15-exhibits_Jazztel model 16DP3-Exhibits_TelenorWIPFeb01 3" xfId="2290" xr:uid="{8BB43245-AF27-46DC-98C5-0975F3E7CD9E}"/>
    <cellStyle name="_MultipleSpace_Jazztel model 15-exhibits_Jazztel model 18DP-exhibits" xfId="2291" xr:uid="{08AC07E4-A166-4661-8506-41E76EA4FEE4}"/>
    <cellStyle name="_MultipleSpace_Jazztel model 15-exhibits_Jazztel model 18DP-exhibits 2" xfId="2292" xr:uid="{798053F7-9226-4D06-A638-9CE68BF13DEB}"/>
    <cellStyle name="_MultipleSpace_Jazztel model 15-exhibits_Jazztel model 18DP-exhibits_FT-13Sept2001" xfId="2293" xr:uid="{719BDE9F-ACF8-4572-9AA3-C1FC0335D6A3}"/>
    <cellStyle name="_MultipleSpace_Jazztel model 15-exhibits_Jazztel model 18DP-exhibits_FT-13Sept2001 2" xfId="2294" xr:uid="{F358D91B-9AE4-4D00-B628-3AE6B6362C38}"/>
    <cellStyle name="_MultipleSpace_Jazztel model 15-exhibits_Jazztel model 18DP-exhibits_FT-13Sept2001 3" xfId="2295" xr:uid="{C46F8B14-4383-4791-BDF6-8F988B3EFAD5}"/>
    <cellStyle name="_MultipleSpace_Jazztel model 15-exhibits_Jazztel model 18DP-exhibits_Orange-Mar01" xfId="2296" xr:uid="{72DB0C0A-5CB9-4CD0-A603-4189CB02BDCB}"/>
    <cellStyle name="_MultipleSpace_Jazztel model 15-exhibits_Jazztel model 18DP-exhibits_Orange-Mar01 2" xfId="2297" xr:uid="{E4ED2613-73B0-46AC-950F-E83C31782859}"/>
    <cellStyle name="_MultipleSpace_Jazztel model 15-exhibits_Jazztel model 18DP-exhibits_Orange-May01" xfId="2298" xr:uid="{D60D3714-F8E9-4A9E-ABD3-4383B63874DF}"/>
    <cellStyle name="_MultipleSpace_Jazztel model 15-exhibits_Jazztel model 18DP-exhibits_Orange-May01 2" xfId="2299" xr:uid="{BBCE26A1-D0DD-4129-AF4E-3D5B74D4C9EA}"/>
    <cellStyle name="_MultipleSpace_Jazztel model 15-exhibits_Jazztel model 18DP-exhibits_T_MOBIL2" xfId="2300" xr:uid="{4381531A-E000-4143-BA97-76F4D9E7014C}"/>
    <cellStyle name="_MultipleSpace_Jazztel model 15-exhibits_Jazztel model 18DP-exhibits_T_MOBIL2 2" xfId="2301" xr:uid="{F7DA9DD0-BE5A-4444-9900-53FE31129D28}"/>
    <cellStyle name="_MultipleSpace_Jazztel model 15-exhibits_Jazztel model 18DP-exhibits_T_MOBIL2 3" xfId="2302" xr:uid="{EED95E30-7478-4F19-83BB-AC2C9F632487}"/>
    <cellStyle name="_MultipleSpace_Jazztel model 15-exhibits_Jazztel model 18DP-exhibits_T_MOBIL2_FT-13Sept2001" xfId="2303" xr:uid="{AFBC969E-7E0E-4725-B430-84771A4248E6}"/>
    <cellStyle name="_MultipleSpace_Jazztel model 15-exhibits_Jazztel model 18DP-exhibits_T_MOBIL2_FT-13Sept2001 2" xfId="2304" xr:uid="{3F1B4BFB-E297-4C58-AB2B-467FBCB84EAB}"/>
    <cellStyle name="_MultipleSpace_Jazztel model 15-exhibits_Jazztel model 18DP-exhibits_T_MOBIL2_FT-13Sept2001 3" xfId="2305" xr:uid="{1C3D609D-7AFE-4042-BE85-9EBAC624FE12}"/>
    <cellStyle name="_MultipleSpace_Jazztel model 15-exhibits_Jazztel model 18DP-exhibits_T_MOBIL2_Orange-May01" xfId="2306" xr:uid="{7A1D859B-7242-4D6A-B9EB-D080CF904CEF}"/>
    <cellStyle name="_MultipleSpace_Jazztel model 15-exhibits_Jazztel model 18DP-exhibits_T_MOBIL2_Orange-May01 2" xfId="2307" xr:uid="{35509EC6-E2B6-484E-A69B-D473D42B703B}"/>
    <cellStyle name="_MultipleSpace_Jazztel model 15-exhibits_Jazztel model 18DP-exhibits_T_MOBIL2_Orange-May01 3" xfId="2308" xr:uid="{87D327B2-4EA1-4EFE-AF77-C618EA04E55A}"/>
    <cellStyle name="_MultipleSpace_Jazztel model 15-exhibits_Jazztel model 18DP-exhibits_TDC-EQUITY MODEL-Nov2001" xfId="2309" xr:uid="{4547362C-694C-4E1E-B9B3-2BE6939B98D2}"/>
    <cellStyle name="_MultipleSpace_Jazztel model 15-exhibits_Jazztel model 18DP-exhibits_TDC-EQUITY MODEL-Nov2001 2" xfId="2310" xr:uid="{41C4055E-0B6A-4C64-B249-E2A30A1FA4B3}"/>
    <cellStyle name="_MultipleSpace_Jazztel model 15-exhibits_Jazztel model 18DP-exhibits_TDC-GS-30Nov2001" xfId="2311" xr:uid="{16F1EC78-A3F5-4CC4-9246-ADC8AF45D43C}"/>
    <cellStyle name="_MultipleSpace_Jazztel model 15-exhibits_Jazztel model 18DP-exhibits_TDC-GS-30Nov2001 2" xfId="2312" xr:uid="{F34DD011-63B1-495A-A78F-DC07B4355A86}"/>
    <cellStyle name="_MultipleSpace_Jazztel model 15-exhibits_Jazztel model 18DP-exhibits_TDC-Nov2001" xfId="2313" xr:uid="{707F52A8-F8BF-40F4-9A95-B82536720EE7}"/>
    <cellStyle name="_MultipleSpace_Jazztel model 15-exhibits_Jazztel model 18DP-exhibits_TDC-Nov2001 2" xfId="2314" xr:uid="{F3BA84CD-873B-42B5-8596-AD64A851B933}"/>
    <cellStyle name="_MultipleSpace_Jazztel model 15-exhibits_Jazztel model 18DP-exhibits_TEF_Movile_Jan01" xfId="2315" xr:uid="{FE8EE772-EB42-46C0-B945-4123717511E3}"/>
    <cellStyle name="_MultipleSpace_Jazztel model 15-exhibits_Jazztel model 18DP-exhibits_TEF_Movile_Jan01 2" xfId="2316" xr:uid="{324E5467-113A-4B0C-93A9-16A3ECBACE8C}"/>
    <cellStyle name="_MultipleSpace_Jazztel model 15-exhibits_Jazztel model 18DP-exhibits_TEF_Movile_Mar01_new1" xfId="2317" xr:uid="{A840D3D7-0478-4E32-B8F6-FC8AC9EB83F8}"/>
    <cellStyle name="_MultipleSpace_Jazztel model 15-exhibits_Jazztel model 18DP-exhibits_TEF_Movile_Mar01_new1 2" xfId="2318" xr:uid="{E85DCCEA-37BA-4FD6-92D8-54BA87FC335F}"/>
    <cellStyle name="_MultipleSpace_Jazztel model 15-exhibits_Jazztel model 18DP-exhibits_TelenorInitiation-11Jan01" xfId="2319" xr:uid="{4795FB81-FDE4-4430-9D82-54EB6A50E8C9}"/>
    <cellStyle name="_MultipleSpace_Jazztel model 15-exhibits_Jazztel model 18DP-exhibits_TelenorInitiation-11Jan01 2" xfId="2320" xr:uid="{D5FAC9BF-19F5-4324-AA35-950B24F0DC49}"/>
    <cellStyle name="_MultipleSpace_Jazztel model 15-exhibits_Jazztel model 18DP-exhibits_TelenorWIPFeb01" xfId="2321" xr:uid="{E3268875-3094-4B55-89ED-8398D57D4AFE}"/>
    <cellStyle name="_MultipleSpace_Jazztel model 15-exhibits_Jazztel model 18DP-exhibits_TelenorWIPFeb01 2" xfId="2322" xr:uid="{6514E434-0095-438F-8B43-EC7E7037D323}"/>
    <cellStyle name="_MultipleSpace_Jazztel model 15-exhibits_Jazztel model 18DP-exhibits_Telia-April01(new structure)" xfId="2323" xr:uid="{3A6C6F65-292C-4C0D-A6F4-026587D20B64}"/>
    <cellStyle name="_MultipleSpace_Jazztel model 15-exhibits_Jazztel model 18DP-exhibits_Telia-April01(new structure) 2" xfId="2324" xr:uid="{5A4E706D-44C9-40C2-A5E8-851EFD776046}"/>
    <cellStyle name="_MultipleSpace_Jazztel model 15-exhibits_Jazztel1" xfId="2325" xr:uid="{ACCC7CBE-437A-4923-95B2-19FB8F2A67E6}"/>
    <cellStyle name="_MultipleSpace_Jazztel model 15-exhibits_Jazztel1_FT-13Sept2001" xfId="2326" xr:uid="{5FD9A972-9160-4746-9403-A93237822239}"/>
    <cellStyle name="_MultipleSpace_Jazztel model 15-exhibits_Jazztel1_FT-13Sept2001 2" xfId="2327" xr:uid="{B71765C2-1369-48D6-99CA-319B85345BA1}"/>
    <cellStyle name="_MultipleSpace_Jazztel model 15-exhibits_Jazztel1_Orange-Mar01" xfId="2328" xr:uid="{F1455641-18F7-45F5-9B00-02147040DB25}"/>
    <cellStyle name="_MultipleSpace_Jazztel model 15-exhibits_Jazztel1_Orange-May01" xfId="2329" xr:uid="{B0B086CF-4B60-4FF7-8088-A175D2D821A8}"/>
    <cellStyle name="_MultipleSpace_Jazztel model 15-exhibits_Jazztel1_Orange-May01 2" xfId="2330" xr:uid="{54AC1E63-0A13-4335-9854-D7487C963A72}"/>
    <cellStyle name="_MultipleSpace_Jazztel model 15-exhibits_Jazztel1_Orange-May01 3" xfId="2331" xr:uid="{6986A11B-A824-443F-AF78-CB9F92ABC399}"/>
    <cellStyle name="_MultipleSpace_Jazztel model 15-exhibits_Jazztel1_TDC-EQUITY MODEL-Nov2001" xfId="2332" xr:uid="{32F15F57-F997-4624-B470-3D71FC4BC78E}"/>
    <cellStyle name="_MultipleSpace_Jazztel model 15-exhibits_Jazztel1_TDC-GS-30Nov2001" xfId="2333" xr:uid="{FE35620A-E278-4AAF-82F0-FDFCA5C0591F}"/>
    <cellStyle name="_MultipleSpace_Jazztel model 15-exhibits_Jazztel1_TDC-Nov2001" xfId="2334" xr:uid="{0CD75474-1AC3-43BF-92A8-B47D03CF76B6}"/>
    <cellStyle name="_MultipleSpace_Jazztel model 15-exhibits_Jazztel1_TEF_Movile_Jan01" xfId="2335" xr:uid="{EBEC2DB2-5167-4E4F-91B4-23020FDC33DE}"/>
    <cellStyle name="_MultipleSpace_Jazztel model 15-exhibits_Jazztel1_TEF_Movile_Jan01 2" xfId="2336" xr:uid="{7B5993F3-31BF-4F7E-B736-AB794F03F681}"/>
    <cellStyle name="_MultipleSpace_Jazztel model 15-exhibits_Jazztel1_TEF_Movile_Mar01_new1" xfId="2337" xr:uid="{51F414F5-3A52-4F26-8BD3-7D504AD08C69}"/>
    <cellStyle name="_MultipleSpace_Jazztel model 15-exhibits_Jazztel1_TEF_Movile_Mar01_new1 2" xfId="2338" xr:uid="{A237406C-B572-4C77-8D36-B4F05BB32198}"/>
    <cellStyle name="_MultipleSpace_Jazztel model 15-exhibits_Jazztel1_TelenorInitiation-11Jan01" xfId="2339" xr:uid="{0BA1CF9B-C5A6-4483-97FD-DE46F569DB0F}"/>
    <cellStyle name="_MultipleSpace_Jazztel model 15-exhibits_Jazztel1_TelenorWIPFeb01" xfId="2340" xr:uid="{D7BBD59C-F3D3-432F-B6F1-434FAAD6B330}"/>
    <cellStyle name="_MultipleSpace_Jazztel model 15-exhibits-Friso2" xfId="2341" xr:uid="{B9D3974D-6CBF-4960-9C7B-29D04306E797}"/>
    <cellStyle name="_MultipleSpace_Jazztel model 15-exhibits-Friso2 2" xfId="2342" xr:uid="{525D0DE2-538F-4183-8B71-6DA85962AE54}"/>
    <cellStyle name="_MultipleSpace_Jazztel model 15-exhibits-Friso2 3" xfId="2343" xr:uid="{FEE6B557-D9E7-4B55-AF14-8C6ACF297184}"/>
    <cellStyle name="_MultipleSpace_Jazztel model 15-exhibits-Friso2_Jazztel model 16DP3-Exhibits" xfId="2344" xr:uid="{F9815B7C-61DD-416C-AD14-325C4A95F6A1}"/>
    <cellStyle name="_MultipleSpace_Jazztel model 15-exhibits-Friso2_Jazztel model 16DP3-Exhibits 2" xfId="2345" xr:uid="{9F9586E1-178A-49B7-A278-EAAF8E4DAC29}"/>
    <cellStyle name="_MultipleSpace_Jazztel model 15-exhibits-Friso2_Jazztel model 16DP3-Exhibits_FT-13Sept2001" xfId="2346" xr:uid="{8FFC94C7-5A4B-4F29-A925-6E5EAE822540}"/>
    <cellStyle name="_MultipleSpace_Jazztel model 15-exhibits-Friso2_Jazztel model 16DP3-Exhibits_FT-13Sept2001 2" xfId="2347" xr:uid="{02AA86E7-4DA3-432B-95A7-8DECB26CCF37}"/>
    <cellStyle name="_MultipleSpace_Jazztel model 15-exhibits-Friso2_Jazztel model 16DP3-Exhibits_Orange-Mar01" xfId="2348" xr:uid="{2CBB4DF7-B5D7-4310-941B-8A3CB9E28817}"/>
    <cellStyle name="_MultipleSpace_Jazztel model 15-exhibits-Friso2_Jazztel model 16DP3-Exhibits_Orange-Mar01 2" xfId="2349" xr:uid="{38F7CD9A-1A01-4952-87A1-E87B30364488}"/>
    <cellStyle name="_MultipleSpace_Jazztel model 15-exhibits-Friso2_Jazztel model 16DP3-Exhibits_Orange-Mar01 3" xfId="2350" xr:uid="{A76C45DD-1E79-4680-85EA-59A99D60247B}"/>
    <cellStyle name="_MultipleSpace_Jazztel model 15-exhibits-Friso2_Jazztel model 16DP3-Exhibits_Orange-May01" xfId="2351" xr:uid="{C737C779-A1C0-4F09-9DBE-4A602B3F5FD9}"/>
    <cellStyle name="_MultipleSpace_Jazztel model 15-exhibits-Friso2_Jazztel model 16DP3-Exhibits_Orange-May01 2" xfId="2352" xr:uid="{44766F06-B39F-4555-94CE-11617C67D457}"/>
    <cellStyle name="_MultipleSpace_Jazztel model 15-exhibits-Friso2_Jazztel model 16DP3-Exhibits_Orange-May01 3" xfId="2353" xr:uid="{4F7052D9-F816-42EB-839D-86BAC05A2606}"/>
    <cellStyle name="_MultipleSpace_Jazztel model 15-exhibits-Friso2_Jazztel model 16DP3-Exhibits_TEF_Movile_Mar01_new1" xfId="2354" xr:uid="{72343097-D4D0-4EE8-9C40-70D2BC7B7F8F}"/>
    <cellStyle name="_MultipleSpace_Jazztel model 15-exhibits-Friso2_Jazztel model 16DP3-Exhibits_TEF_Movile_Mar01_new1 2" xfId="2355" xr:uid="{86D3287A-E2CF-4AD2-B9E3-4F7316977A40}"/>
    <cellStyle name="_MultipleSpace_Jazztel model 15-exhibits-Friso2_Jazztel model 16DP3-Exhibits_TelenorInitiation-11Jan01" xfId="2356" xr:uid="{2642E784-0D80-428E-B295-5371ACD79923}"/>
    <cellStyle name="_MultipleSpace_Jazztel model 15-exhibits-Friso2_Jazztel model 16DP3-Exhibits_TelenorInitiation-11Jan01 2" xfId="2357" xr:uid="{7192461E-524C-403F-B02F-6413226C3FBC}"/>
    <cellStyle name="_MultipleSpace_Jazztel model 15-exhibits-Friso2_Jazztel model 16DP3-Exhibits_TelenorInitiation-11Jan01 3" xfId="2358" xr:uid="{102514A4-3082-4157-857E-6B00F4AC4A20}"/>
    <cellStyle name="_MultipleSpace_Jazztel model 15-exhibits-Friso2_Jazztel model 16DP3-Exhibits_TelenorWIPFeb01" xfId="2359" xr:uid="{1846622E-8BA4-448C-9ED8-9EEB9B4B2300}"/>
    <cellStyle name="_MultipleSpace_Jazztel model 15-exhibits-Friso2_Jazztel model 16DP3-Exhibits_TelenorWIPFeb01 2" xfId="2360" xr:uid="{B2BFF641-A660-4C86-B63E-6F5B74CAEBFF}"/>
    <cellStyle name="_MultipleSpace_Jazztel model 15-exhibits-Friso2_Jazztel model 16DP3-Exhibits_TelenorWIPFeb01 3" xfId="2361" xr:uid="{A5FA90AE-6009-43EA-8087-C4A06729456A}"/>
    <cellStyle name="_MultipleSpace_Jazztel model 15-exhibits-Friso2_Jazztel model 18DP-exhibits" xfId="2362" xr:uid="{767142C3-6818-499F-84E3-88F890A5063C}"/>
    <cellStyle name="_MultipleSpace_Jazztel model 15-exhibits-Friso2_Jazztel model 18DP-exhibits 2" xfId="2363" xr:uid="{05D8CCEC-15A2-4C42-AF30-996AA20C1DF9}"/>
    <cellStyle name="_MultipleSpace_Jazztel model 15-exhibits-Friso2_Jazztel model 18DP-exhibits_FT-13Sept2001" xfId="2364" xr:uid="{8067F9CF-1FE1-48C6-AAB3-BCA94A15B4FF}"/>
    <cellStyle name="_MultipleSpace_Jazztel model 15-exhibits-Friso2_Jazztel model 18DP-exhibits_FT-13Sept2001 2" xfId="2365" xr:uid="{087D4EE0-6311-43BA-B2EF-AC78D8B3B82E}"/>
    <cellStyle name="_MultipleSpace_Jazztel model 15-exhibits-Friso2_Jazztel model 18DP-exhibits_FT-13Sept2001 3" xfId="2366" xr:uid="{1FFB4FCC-227A-4451-8D66-62D82BA7B8A0}"/>
    <cellStyle name="_MultipleSpace_Jazztel model 15-exhibits-Friso2_Jazztel model 18DP-exhibits_Orange-Mar01" xfId="2367" xr:uid="{8D70EE2B-EE45-4070-99BD-0997B4955461}"/>
    <cellStyle name="_MultipleSpace_Jazztel model 15-exhibits-Friso2_Jazztel model 18DP-exhibits_Orange-Mar01 2" xfId="2368" xr:uid="{48639A0B-5088-4F04-A467-6EB5D8583A48}"/>
    <cellStyle name="_MultipleSpace_Jazztel model 15-exhibits-Friso2_Jazztel model 18DP-exhibits_Orange-May01" xfId="2369" xr:uid="{7F916321-241D-415B-A1B4-570AC2A4B1B6}"/>
    <cellStyle name="_MultipleSpace_Jazztel model 15-exhibits-Friso2_Jazztel model 18DP-exhibits_Orange-May01 2" xfId="2370" xr:uid="{39013BCF-A079-4DEC-B7E0-EE71829B721A}"/>
    <cellStyle name="_MultipleSpace_Jazztel model 15-exhibits-Friso2_Jazztel model 18DP-exhibits_T_MOBIL2" xfId="2371" xr:uid="{EDF4A819-4066-4B56-86E2-173F88065AF9}"/>
    <cellStyle name="_MultipleSpace_Jazztel model 15-exhibits-Friso2_Jazztel model 18DP-exhibits_T_MOBIL2 2" xfId="2372" xr:uid="{C8D866F8-54B3-4996-A6D8-CE31BA834A59}"/>
    <cellStyle name="_MultipleSpace_Jazztel model 15-exhibits-Friso2_Jazztel model 18DP-exhibits_T_MOBIL2 3" xfId="2373" xr:uid="{44BF33E0-6D67-4264-98B6-7178F2BF4407}"/>
    <cellStyle name="_MultipleSpace_Jazztel model 15-exhibits-Friso2_Jazztel model 18DP-exhibits_T_MOBIL2_FT-13Sept2001" xfId="2374" xr:uid="{01B018ED-44DC-4F04-8603-3326A8A71FDB}"/>
    <cellStyle name="_MultipleSpace_Jazztel model 15-exhibits-Friso2_Jazztel model 18DP-exhibits_T_MOBIL2_FT-13Sept2001 2" xfId="2375" xr:uid="{62B57953-52A1-4B16-A2CF-2874D4886F43}"/>
    <cellStyle name="_MultipleSpace_Jazztel model 15-exhibits-Friso2_Jazztel model 18DP-exhibits_T_MOBIL2_FT-13Sept2001 3" xfId="2376" xr:uid="{7256D782-0E1A-44FB-A8EB-636C3BEF31DA}"/>
    <cellStyle name="_MultipleSpace_Jazztel model 15-exhibits-Friso2_Jazztel model 18DP-exhibits_T_MOBIL2_Orange-May01" xfId="2377" xr:uid="{38C3D0C3-CDE3-4A9E-818A-9C970C6BC187}"/>
    <cellStyle name="_MultipleSpace_Jazztel model 15-exhibits-Friso2_Jazztel model 18DP-exhibits_T_MOBIL2_Orange-May01 2" xfId="2378" xr:uid="{3F2CC229-B629-430F-9B78-FBB8BA706960}"/>
    <cellStyle name="_MultipleSpace_Jazztel model 15-exhibits-Friso2_Jazztel model 18DP-exhibits_T_MOBIL2_Orange-May01 3" xfId="2379" xr:uid="{77C5E71F-7874-46CB-A39F-E7DE7941EA3B}"/>
    <cellStyle name="_MultipleSpace_Jazztel model 15-exhibits-Friso2_Jazztel model 18DP-exhibits_TDC-EQUITY MODEL-Nov2001" xfId="2380" xr:uid="{F19156B1-FBAD-40FF-B161-B6440B546A4F}"/>
    <cellStyle name="_MultipleSpace_Jazztel model 15-exhibits-Friso2_Jazztel model 18DP-exhibits_TDC-EQUITY MODEL-Nov2001 2" xfId="2381" xr:uid="{92A0F0F2-EBE2-4B44-B45F-957D18F4794C}"/>
    <cellStyle name="_MultipleSpace_Jazztel model 15-exhibits-Friso2_Jazztel model 18DP-exhibits_TDC-GS-30Nov2001" xfId="2382" xr:uid="{95AE9A1E-AC4C-4843-A933-6B646C8A5F80}"/>
    <cellStyle name="_MultipleSpace_Jazztel model 15-exhibits-Friso2_Jazztel model 18DP-exhibits_TDC-GS-30Nov2001 2" xfId="2383" xr:uid="{28E068C7-82DD-4614-8721-B774CD3A918F}"/>
    <cellStyle name="_MultipleSpace_Jazztel model 15-exhibits-Friso2_Jazztel model 18DP-exhibits_TDC-Nov2001" xfId="2384" xr:uid="{B5E72EF2-4B63-4CF4-8592-B5D883E98B60}"/>
    <cellStyle name="_MultipleSpace_Jazztel model 15-exhibits-Friso2_Jazztel model 18DP-exhibits_TDC-Nov2001 2" xfId="2385" xr:uid="{1B2D6879-5149-4594-A249-3DBF398742BB}"/>
    <cellStyle name="_MultipleSpace_Jazztel model 15-exhibits-Friso2_Jazztel model 18DP-exhibits_TEF_Movile_Mar01_new1" xfId="2386" xr:uid="{EC0E0EE2-ABE8-442D-806A-97CEEC5A2D34}"/>
    <cellStyle name="_MultipleSpace_Jazztel model 15-exhibits-Friso2_Jazztel model 18DP-exhibits_TEF_Movile_Mar01_new1 2" xfId="2387" xr:uid="{085D9EE4-6E79-42C1-98F9-43C81CB59DCB}"/>
    <cellStyle name="_MultipleSpace_Jazztel model 15-exhibits-Friso2_Jazztel model 18DP-exhibits_TelenorInitiation-11Jan01" xfId="2388" xr:uid="{D8D5578D-C98B-4750-A95D-0619721788DD}"/>
    <cellStyle name="_MultipleSpace_Jazztel model 15-exhibits-Friso2_Jazztel model 18DP-exhibits_TelenorInitiation-11Jan01 2" xfId="2389" xr:uid="{33A5181B-5941-4858-8E82-3281DDC2025D}"/>
    <cellStyle name="_MultipleSpace_Jazztel model 15-exhibits-Friso2_Jazztel model 18DP-exhibits_TelenorWIPFeb01" xfId="2390" xr:uid="{9B5D09E6-CB75-47E5-B016-862D1DE890EB}"/>
    <cellStyle name="_MultipleSpace_Jazztel model 15-exhibits-Friso2_Jazztel model 18DP-exhibits_TelenorWIPFeb01 2" xfId="2391" xr:uid="{7C304045-699D-469F-92BF-919F04E7BE0B}"/>
    <cellStyle name="_MultipleSpace_Jazztel model 15-exhibits-Friso2_Jazztel model 18DP-exhibits_Telia-April01(new structure)" xfId="2392" xr:uid="{7A9970F7-C4EC-4F73-BA1D-575B3A9E8CDC}"/>
    <cellStyle name="_MultipleSpace_Jazztel model 15-exhibits-Friso2_Jazztel model 18DP-exhibits_Telia-April01(new structure) 2" xfId="2393" xr:uid="{C3235ED9-6901-4EF3-862F-E795BFCA65D8}"/>
    <cellStyle name="_MultipleSpace_Jazztel model 15-exhibits-Friso2_Jazztel1" xfId="2394" xr:uid="{8A3EE780-7517-4FDC-BDC7-04E4DC6AE16D}"/>
    <cellStyle name="_MultipleSpace_Jazztel model 15-exhibits-Friso2_Jazztel1_FT-13Sept2001" xfId="2395" xr:uid="{A2776DBE-BE85-4FE2-904C-0862D5BF7DE6}"/>
    <cellStyle name="_MultipleSpace_Jazztel model 15-exhibits-Friso2_Jazztel1_FT-13Sept2001 2" xfId="2396" xr:uid="{82B343EE-EB31-4D6B-B0CF-C00D5E394079}"/>
    <cellStyle name="_MultipleSpace_Jazztel model 15-exhibits-Friso2_Jazztel1_Orange-Mar01" xfId="2397" xr:uid="{36C15D58-E4A8-4C3C-98F3-44EEE8AFE405}"/>
    <cellStyle name="_MultipleSpace_Jazztel model 15-exhibits-Friso2_Jazztel1_Orange-May01" xfId="2398" xr:uid="{B0C4F248-56AC-4A97-B895-560DBE32121F}"/>
    <cellStyle name="_MultipleSpace_Jazztel model 15-exhibits-Friso2_Jazztel1_Orange-May01 2" xfId="2399" xr:uid="{F3CCA029-3C77-4BD0-9170-DD5092AC9658}"/>
    <cellStyle name="_MultipleSpace_Jazztel model 15-exhibits-Friso2_Jazztel1_Orange-May01 3" xfId="2400" xr:uid="{92D07754-EBEB-4F65-8160-FDB9E74F0C15}"/>
    <cellStyle name="_MultipleSpace_Jazztel model 15-exhibits-Friso2_Jazztel1_TDC-EQUITY MODEL-Nov2001" xfId="2401" xr:uid="{A697B510-27A1-47BA-ADE0-5152F55DBAD7}"/>
    <cellStyle name="_MultipleSpace_Jazztel model 15-exhibits-Friso2_Jazztel1_TDC-GS-30Nov2001" xfId="2402" xr:uid="{8DFEF30C-BD6F-413B-A4B6-980162F74E6A}"/>
    <cellStyle name="_MultipleSpace_Jazztel model 15-exhibits-Friso2_Jazztel1_TDC-Nov2001" xfId="2403" xr:uid="{3DAA22A7-1554-418A-8731-BAAD5AA4BF79}"/>
    <cellStyle name="_MultipleSpace_Jazztel model 15-exhibits-Friso2_Jazztel1_TEF_Movile_Jan01" xfId="2404" xr:uid="{8152A56B-8D85-48BD-B029-CBB6C22D6305}"/>
    <cellStyle name="_MultipleSpace_Jazztel model 15-exhibits-Friso2_Jazztel1_TEF_Movile_Jan01 2" xfId="2405" xr:uid="{E2271B62-1326-4E18-A993-4819F8492145}"/>
    <cellStyle name="_MultipleSpace_Jazztel model 15-exhibits-Friso2_Jazztel1_TelenorWIPFeb01" xfId="2406" xr:uid="{8C9CEC59-103D-4AB6-A5C0-329E77B3D166}"/>
    <cellStyle name="_MultipleSpace_Jazztel model 16DP2-Exhibits" xfId="2407" xr:uid="{2534444D-B1B0-4C97-B8E1-4C9AA227326D}"/>
    <cellStyle name="_MultipleSpace_Jazztel model 16DP2-Exhibits 2" xfId="2408" xr:uid="{DF26E014-BC15-461C-994A-52FC0A83BA90}"/>
    <cellStyle name="_MultipleSpace_Jazztel model 16DP2-Exhibits_FT-13Sept2001" xfId="2409" xr:uid="{6F1FB5F9-CE50-4260-80AE-2224FB79824C}"/>
    <cellStyle name="_MultipleSpace_Jazztel model 16DP2-Exhibits_FT-13Sept2001 2" xfId="2410" xr:uid="{E6F06043-3B3C-4DBA-83CB-72A78F32FC20}"/>
    <cellStyle name="_MultipleSpace_Jazztel model 16DP2-Exhibits_FT-13Sept2001 3" xfId="2411" xr:uid="{81AD0FAB-C07A-46D9-BD50-7F894E0A873F}"/>
    <cellStyle name="_MultipleSpace_Jazztel model 16DP2-Exhibits_Orange-Mar01" xfId="2412" xr:uid="{23DD87B2-28CC-4D1D-8DE6-1067B45B0928}"/>
    <cellStyle name="_MultipleSpace_Jazztel model 16DP2-Exhibits_Orange-Mar01 2" xfId="2413" xr:uid="{E6CCA0B4-4AE9-4995-87D3-A0C45BCD5899}"/>
    <cellStyle name="_MultipleSpace_Jazztel model 16DP2-Exhibits_Orange-Mar01 3" xfId="2414" xr:uid="{18D54578-DE8A-498F-97C6-FF152837538A}"/>
    <cellStyle name="_MultipleSpace_Jazztel model 16DP2-Exhibits_Orange-May01" xfId="2415" xr:uid="{E8D8DB00-48CC-4D98-970E-5B9A89709770}"/>
    <cellStyle name="_MultipleSpace_Jazztel model 16DP2-Exhibits_Orange-May01 2" xfId="2416" xr:uid="{7D105B81-22CE-4CAF-896E-93252FA5EEAC}"/>
    <cellStyle name="_MultipleSpace_Jazztel model 16DP2-Exhibits_Orange-May01 3" xfId="2417" xr:uid="{21B729EB-2525-4334-BBAC-E90DDA37E49B}"/>
    <cellStyle name="_MultipleSpace_Jazztel model 16DP2-Exhibits_TEF_Movile_Jan01" xfId="2418" xr:uid="{3577AC99-7F9E-4E9A-A780-DDC1CC72BEBC}"/>
    <cellStyle name="_MultipleSpace_Jazztel model 16DP2-Exhibits_TEF_Movile_Jan01 2" xfId="2419" xr:uid="{23FDD42D-AB33-42BC-881E-B6C4CAC01E44}"/>
    <cellStyle name="_MultipleSpace_Jazztel model 16DP2-Exhibits_TEF_Movile_Mar01_new1" xfId="2420" xr:uid="{953E312F-264D-4E26-8EB4-671803DD23EE}"/>
    <cellStyle name="_MultipleSpace_Jazztel model 16DP2-Exhibits_TEF_Movile_Mar01_new1 2" xfId="2421" xr:uid="{4A7DD493-45AE-412B-B37D-9C92962A7C1C}"/>
    <cellStyle name="_MultipleSpace_Jazztel model 16DP2-Exhibits_TelenorInitiation-11Jan01" xfId="2422" xr:uid="{2424ADA9-AE9B-4148-B273-CE4A20E93AE2}"/>
    <cellStyle name="_MultipleSpace_Jazztel model 16DP2-Exhibits_TelenorInitiation-11Jan01 2" xfId="2423" xr:uid="{176EF3F0-6EC2-4C8A-AC2D-32BB096F06C9}"/>
    <cellStyle name="_MultipleSpace_Jazztel model 16DP2-Exhibits_TelenorInitiation-11Jan01 3" xfId="2424" xr:uid="{B4ADC297-DCED-4AF5-8104-FF0FF84082DA}"/>
    <cellStyle name="_MultipleSpace_Jazztel model 16DP2-Exhibits_TelenorWIPFeb01" xfId="2425" xr:uid="{EC77FEC5-6DB4-4D83-B90D-B23663366848}"/>
    <cellStyle name="_MultipleSpace_Jazztel model 16DP2-Exhibits_TelenorWIPFeb01 2" xfId="2426" xr:uid="{1639BFAE-897E-4722-86E1-9F2EB7D78E78}"/>
    <cellStyle name="_MultipleSpace_Jazztel model 16DP2-Exhibits_TelenorWIPFeb01 3" xfId="2427" xr:uid="{10561895-90CD-4497-8BF5-A3CD30DE3A20}"/>
    <cellStyle name="_MultipleSpace_Jazztel model 16DP3-Exhibits" xfId="2428" xr:uid="{B268299E-9110-4033-A150-BFC1ABE142F8}"/>
    <cellStyle name="_MultipleSpace_Jazztel model 16DP3-Exhibits 2" xfId="2429" xr:uid="{8B2D40A2-615D-4484-A3F0-FB2E7DF0BB88}"/>
    <cellStyle name="_MultipleSpace_Jazztel model 16DP3-Exhibits_FT-13Sept2001" xfId="2430" xr:uid="{569D9F0E-E28E-4583-A238-41FBA2340892}"/>
    <cellStyle name="_MultipleSpace_Jazztel model 16DP3-Exhibits_FT-13Sept2001 2" xfId="2431" xr:uid="{5462B184-1F3F-449F-870C-ECB79FC48A26}"/>
    <cellStyle name="_MultipleSpace_Jazztel model 16DP3-Exhibits_FT-13Sept2001 3" xfId="2432" xr:uid="{E632B08E-DED6-418E-AF61-D674404B0B89}"/>
    <cellStyle name="_MultipleSpace_Jazztel model 16DP3-Exhibits_Orange-Mar01" xfId="2433" xr:uid="{DC6D1449-B3F6-44ED-83AB-7AF7DFADFF8F}"/>
    <cellStyle name="_MultipleSpace_Jazztel model 16DP3-Exhibits_Orange-Mar01 2" xfId="2434" xr:uid="{75517B2A-0CBD-4EFD-982B-D6F38B0B4720}"/>
    <cellStyle name="_MultipleSpace_Jazztel model 16DP3-Exhibits_Orange-Mar01 3" xfId="2435" xr:uid="{DA648AEE-C7E6-46B4-8C7E-939C2EF281CE}"/>
    <cellStyle name="_MultipleSpace_Jazztel model 16DP3-Exhibits_Orange-May01" xfId="2436" xr:uid="{33CB7A7B-1AA2-4AE1-AB47-63F4EF1931D8}"/>
    <cellStyle name="_MultipleSpace_Jazztel model 16DP3-Exhibits_Orange-May01 2" xfId="2437" xr:uid="{DCF1C623-B8F7-47DB-AC48-152B85B8AEBA}"/>
    <cellStyle name="_MultipleSpace_Jazztel model 16DP3-Exhibits_Orange-May01 3" xfId="2438" xr:uid="{E2FEB953-D3CD-4CED-87C5-A2C23A602106}"/>
    <cellStyle name="_MultipleSpace_Jazztel model 16DP3-Exhibits_TEF_Movile_Jan01" xfId="2439" xr:uid="{02C0CEE3-D9D0-4255-9498-F504D69285D4}"/>
    <cellStyle name="_MultipleSpace_Jazztel model 16DP3-Exhibits_TEF_Movile_Jan01 2" xfId="2440" xr:uid="{4891EB1A-E0AF-4626-A8DA-DF17BD3C2B06}"/>
    <cellStyle name="_MultipleSpace_Jazztel model 16DP3-Exhibits_TEF_Movile_Mar01_new1" xfId="2441" xr:uid="{55BDF1CC-5CE3-4812-8B0B-FF08897E5C7F}"/>
    <cellStyle name="_MultipleSpace_Jazztel model 16DP3-Exhibits_TEF_Movile_Mar01_new1 2" xfId="2442" xr:uid="{C9C188A4-56B7-415F-9F65-41202DC6EEB7}"/>
    <cellStyle name="_MultipleSpace_Jazztel model 16DP3-Exhibits_TelenorInitiation-11Jan01" xfId="2443" xr:uid="{B63258FA-8ED5-4239-A976-B9410660C5F3}"/>
    <cellStyle name="_MultipleSpace_Jazztel model 16DP3-Exhibits_TelenorInitiation-11Jan01 2" xfId="2444" xr:uid="{C57F762E-83C3-4621-A91F-C9431691099E}"/>
    <cellStyle name="_MultipleSpace_Jazztel model 16DP3-Exhibits_TelenorInitiation-11Jan01 3" xfId="2445" xr:uid="{74B7781B-05C3-4027-8081-65768E9C0D52}"/>
    <cellStyle name="_MultipleSpace_Jazztel model 16DP3-Exhibits_TelenorWIPFeb01" xfId="2446" xr:uid="{E2391F1F-ABB8-4714-A71B-E73DA7B199B0}"/>
    <cellStyle name="_MultipleSpace_Jazztel model 16DP3-Exhibits_TelenorWIPFeb01 2" xfId="2447" xr:uid="{EB3D2CFD-3E19-451E-8E08-95884BE7427A}"/>
    <cellStyle name="_MultipleSpace_Jazztel model 16DP3-Exhibits_TelenorWIPFeb01 3" xfId="2448" xr:uid="{71098F87-0207-4F85-8406-AF7EF0B622AF}"/>
    <cellStyle name="_MultipleSpace_Kooper_Star_Merger Analysis_v5" xfId="2449" xr:uid="{EB639215-B97F-4E3F-ADED-4C7B3931458B}"/>
    <cellStyle name="_MultipleSpace_Kooper_Star_Merger Analysis_v5 2" xfId="2450" xr:uid="{CC00E472-3600-4BF0-83A7-B197EDC6A319}"/>
    <cellStyle name="_MultipleSpace_Kooper_Star_Merger Analysis_v6" xfId="2451" xr:uid="{649731C2-24E3-43E2-B8D8-44F8B89266A0}"/>
    <cellStyle name="_MultipleSpace_Kooper_Star_Merger Analysis_v6 2" xfId="2452" xr:uid="{76F91676-4F81-4D92-B731-9D587C991097}"/>
    <cellStyle name="_MultipleSpace_Kooper_Star_Merger Plan 1.10.00" xfId="2453" xr:uid="{3372791D-4E02-489C-A6E8-B7717FF78B48}"/>
    <cellStyle name="_MultipleSpace_Kooper_Star_Merger Plan 1.10.00 2" xfId="2454" xr:uid="{23FB314A-4D99-47E4-8097-32BE1BF5A698}"/>
    <cellStyle name="_MultipleSpace_KooperStar_Edgar_Burst_Brix_Merger Analysis_4" xfId="2455" xr:uid="{B8F8C8FC-159B-4037-9E37-66650F5518BA}"/>
    <cellStyle name="_MultipleSpace_KooperStar_Edgar_Burst_Brix_Merger Analysis_4 2" xfId="2456" xr:uid="{EB5AE4AE-60FA-4175-A123-39BDD669EB6B}"/>
    <cellStyle name="_MultipleSpace_LBO (Post IM)" xfId="2457" xr:uid="{A8DE84DB-6120-4BF6-A39D-7BDC116E695E}"/>
    <cellStyle name="_MultipleSpace_LBO (Post IM) 2" xfId="2458" xr:uid="{4FDCD7F6-4CD7-440D-BA20-BB0BC3F37EE1}"/>
    <cellStyle name="_MultipleSpace_Leaders CSC 1-7-00" xfId="2459" xr:uid="{BFB53C8B-9518-4635-A100-E44B55EA1790}"/>
    <cellStyle name="_MultipleSpace_Leaders CSC 1-7-00 2" xfId="2460" xr:uid="{9AF46107-11C7-4941-B366-60F87403196B}"/>
    <cellStyle name="_MultipleSpace_Liquidity Ananlysis" xfId="2461" xr:uid="{02D33D02-1C3E-44C5-B7AF-D6BB2FC5268E}"/>
    <cellStyle name="_MultipleSpace_Liquidity Ananlysis 2" xfId="2462" xr:uid="{B9B11965-7F5F-42A8-BA01-63B2CEE4E95E}"/>
    <cellStyle name="_MultipleSpace_looking through intangibles" xfId="2463" xr:uid="{339CA3FD-0DC0-45B7-8EC0-AB7DEE3C08D0}"/>
    <cellStyle name="_MultipleSpace_looking through intangibles 2" xfId="2464" xr:uid="{81A71EA8-65A6-4029-9C56-4EB4C97A3374}"/>
    <cellStyle name="_MultipleSpace_March 24- BIG .." xfId="2465" xr:uid="{3FA7B7F1-A0D1-4336-9A5C-A870D473E774}"/>
    <cellStyle name="_MultipleSpace_March 24- BIG .. 2" xfId="2466" xr:uid="{1CF24849-A846-4F0D-A208-7C2580D08887}"/>
    <cellStyle name="_MultipleSpace_Marconi Valuation 29May" xfId="2467" xr:uid="{43BE6F3A-10E4-402C-B752-9C61A4E8A2D4}"/>
    <cellStyle name="_MultipleSpace_Marconi Valuation 29May 2" xfId="2468" xr:uid="{77051ACC-FDD8-44F5-8D3D-DEADCCC1B335}"/>
    <cellStyle name="_MultipleSpace_Med Tech CSC checked 1.0" xfId="2469" xr:uid="{DD420504-ADD9-4901-B0A9-1D0C7E85A9A8}"/>
    <cellStyle name="_MultipleSpace_Med Tech CSC checked 1.0 2" xfId="2470" xr:uid="{6272D0EE-4293-476C-85EC-FE814AAC5AB8}"/>
    <cellStyle name="_MultipleSpace_Merger_Plans_050900" xfId="2471" xr:uid="{BE5A6920-2D04-42A2-8915-E741518D28E7}"/>
    <cellStyle name="_MultipleSpace_Merger_Plans_050900 2" xfId="2472" xr:uid="{F1763D12-D00E-4214-8FF7-18FE12826FFA}"/>
    <cellStyle name="_MultipleSpace_merger_plans_modified_9_3_1999" xfId="2473" xr:uid="{39BB42B5-E3BF-4099-B316-E87338648D4F}"/>
    <cellStyle name="_MultipleSpace_merger_plans_modified_9_3_1999 2" xfId="2474" xr:uid="{FDF9A305-2553-43D7-BF4A-3BEA0C69CF84}"/>
    <cellStyle name="_MultipleSpace_Mobile internet model_17022000_master GA" xfId="2475" xr:uid="{7CBB2D36-213F-4C0C-A59D-C1F13B8AED36}"/>
    <cellStyle name="_MultipleSpace_Mobile internet model_17022000_master GA 2" xfId="2476" xr:uid="{BA0ED641-AD4E-464E-843B-F996D94ED7DC}"/>
    <cellStyle name="_MultipleSpace_New Benchmarking 18 July 2001" xfId="2477" xr:uid="{54CA43D8-AA3E-4BE4-9401-185FEDC28859}"/>
    <cellStyle name="_MultipleSpace_New Benchmarking 18 July 2001 2" xfId="2478" xr:uid="{EBBF5183-E013-4487-8196-BA48E24171A5}"/>
    <cellStyle name="_MultipleSpace_Nokia data" xfId="2479" xr:uid="{B42CCC8A-0D10-4EE9-9736-F1BA826E0D0F}"/>
    <cellStyle name="_MultipleSpace_Nokia data 2" xfId="2480" xr:uid="{BEF73EA3-2D3E-433D-AEDF-58D27FABF4F7}"/>
    <cellStyle name="_MultipleSpace_Options_Converts" xfId="2481" xr:uid="{E64DF1AD-D59B-412A-9D63-75DB99C94FE9}"/>
    <cellStyle name="_MultipleSpace_Options_Converts 2" xfId="2482" xr:uid="{21A1164A-E08B-4B86-98AD-41178C9C6B2F}"/>
    <cellStyle name="_MultipleSpace_Orange-Mar01" xfId="2483" xr:uid="{27C59C64-9CF4-4F71-B58C-27FCE459A70F}"/>
    <cellStyle name="_MultipleSpace_Orange-Mar01 2" xfId="2484" xr:uid="{DCCB5675-C19F-42AF-9059-C7A64D8CACE6}"/>
    <cellStyle name="_MultipleSpace_Orange-Mar01 3" xfId="2485" xr:uid="{CD1B9114-C666-4141-B691-0FC2A1A1E8E7}"/>
    <cellStyle name="_MultipleSpace_Orange-May01" xfId="2486" xr:uid="{D3D917A6-6A13-4673-AFF7-1ECCC433D1A2}"/>
    <cellStyle name="_MultipleSpace_Orange-May01 2" xfId="2487" xr:uid="{6B1388D6-2C4F-45D6-8B12-5CBA364E2A23}"/>
    <cellStyle name="_MultipleSpace_Orange-May01 3" xfId="2488" xr:uid="{78B5F4B3-2652-410F-9A8B-7ED64824DEA4}"/>
    <cellStyle name="_MultipleSpace_PeopleSoft_Merger_3" xfId="2489" xr:uid="{71D9030B-C8D1-4041-B511-0E99C7BA572A}"/>
    <cellStyle name="_MultipleSpace_PeopleSoft_Merger_3 2" xfId="2490" xr:uid="{23784DA4-1B71-4B65-9351-C1992E51DD99}"/>
    <cellStyle name="_MultipleSpace_price_history_data_tibx" xfId="2491" xr:uid="{065153EE-4CEC-4243-9CB8-221C434AFCC9}"/>
    <cellStyle name="_MultipleSpace_price_history_data_tibx 2" xfId="2492" xr:uid="{D6CF6F3E-0815-42F8-9146-D043D1DB37C9}"/>
    <cellStyle name="_MultipleSpace_Projections Difference" xfId="2493" xr:uid="{F2AD0656-3C8D-4132-B910-47093EE81DE2}"/>
    <cellStyle name="_MultipleSpace_Projections Difference 2" xfId="2494" xr:uid="{01AFEA47-D9CC-45A0-8B6C-8FEE22A45D39}"/>
    <cellStyle name="_MultipleSpace_rider 1" xfId="2495" xr:uid="{16A9B75B-9D3F-4556-9D06-F3FC633A410F}"/>
    <cellStyle name="_MultipleSpace_rider 1 2" xfId="2496" xr:uid="{B854C376-F0B4-4ACA-B182-A87AF28DA692}"/>
    <cellStyle name="_MultipleSpace_Samsara Model_250501_v2" xfId="2497" xr:uid="{3C4BFDA2-31DB-48CF-B1D0-D21E3165E84D}"/>
    <cellStyle name="_MultipleSpace_Samsara Model_250501_v2 2" xfId="2498" xr:uid="{6876D6A7-FE26-49CA-B112-F491C8D0258C}"/>
    <cellStyle name="_MultipleSpace_Satellite CSC 25-02-2002 02" xfId="2499" xr:uid="{971A0411-04DE-4F28-B253-AF452CC141FA}"/>
    <cellStyle name="_MultipleSpace_Satellite CSC 25-02-2002 02 2" xfId="2500" xr:uid="{3447427D-C935-4CAC-BF79-E069BE98AF5A}"/>
    <cellStyle name="_MultipleSpace_Schubert DCF 24 07 2001" xfId="2501" xr:uid="{1343BB6C-6548-457F-87EF-85F641B87A17}"/>
    <cellStyle name="_MultipleSpace_Schubert DCF 24 07 2001 2" xfId="2502" xr:uid="{432DD646-0AA9-489C-8E24-91CEE74E7F0C}"/>
    <cellStyle name="_MultipleSpace_Schubert DCF 24 10 2001" xfId="2503" xr:uid="{ED335B38-00AF-4779-B012-7C8F0D2015B8}"/>
    <cellStyle name="_MultipleSpace_Schubert DCF 24 10 2001 2" xfId="2504" xr:uid="{7D1E3E1F-BB33-4D0B-8BEB-6D7BA713AAB6}"/>
    <cellStyle name="_MultipleSpace_Semperit AVP 14-Nov-2002" xfId="2505" xr:uid="{F37F00E1-2597-4273-AFBA-743E8836F914}"/>
    <cellStyle name="_MultipleSpace_Semperit AVP 14-Nov-2002 2" xfId="2506" xr:uid="{19479719-CB31-4DD2-AD3C-5FE902826CEC}"/>
    <cellStyle name="_MultipleSpace_Wienerberger AVP 2003-08-15" xfId="2507" xr:uid="{88ED72BE-D50A-44FB-A185-27FCE0DE5DC0}"/>
    <cellStyle name="_MultipleSpace_Wienerberger AVP 2003-08-15 2" xfId="2508" xr:uid="{6343D490-80B3-4004-9A48-F1CC799742A2}"/>
    <cellStyle name="_MultipleSpace_Wienerberger Estimates" xfId="2509" xr:uid="{B88CA23D-017A-478F-BA5F-5BEFAF08D48F}"/>
    <cellStyle name="_MultipleSpace_Wienerberger Estimates 2" xfId="2510" xr:uid="{7E3D8987-5B72-45B0-97E7-B185DADEB39A}"/>
    <cellStyle name="_Percent" xfId="2511" xr:uid="{0C5CF497-7C08-46B2-B827-7D78537240AE}"/>
    <cellStyle name="_Percent 2" xfId="2512" xr:uid="{5C2D4407-6900-449A-8A00-CEA366C190B2}"/>
    <cellStyle name="_Percent_129 Financial Model" xfId="2513" xr:uid="{189B1737-D29D-49CD-9CFF-623921482812}"/>
    <cellStyle name="_Percent_129 Financial Model 2" xfId="2514" xr:uid="{93AFA2F2-FF3A-4B65-B88A-35196FC5407E}"/>
    <cellStyle name="_Percent_48 Quarterly Model - Syndication" xfId="2515" xr:uid="{12C22BC8-555C-4ED5-A825-49B704E451D5}"/>
    <cellStyle name="_Percent_48 Quarterly Model - Syndication 2" xfId="2516" xr:uid="{036209FC-89D9-492F-8168-37AFBBBA7A7C}"/>
    <cellStyle name="_Percent_Extract from bid Model sent to FBD - 6 - sent to banks June 2nd" xfId="2517" xr:uid="{52D33315-D4B7-4A97-9D79-8E9BCB924523}"/>
    <cellStyle name="_Percent_Extract from bid Model sent to FBD - 6 - sent to banks June 2nd 2" xfId="2518" xr:uid="{01B6EDA2-9BF8-472A-A065-BD74CF2F99BA}"/>
    <cellStyle name="_Percent_Jazztel model 15-exhibits_Jazztel model 16DP3-Exhibits_TDC-EQUITY MODEL-Nov2001" xfId="2519" xr:uid="{8D5BCBE6-FE01-4215-84CA-06E6EB7E1DAB}"/>
    <cellStyle name="_Percent_Jazztel model 15-exhibits_Jazztel model 16DP3-Exhibits_TDC-EQUITY MODEL-Nov2001 2" xfId="2520" xr:uid="{08333520-B49B-4ACE-8B4F-C56D30171368}"/>
    <cellStyle name="_Percent_Jazztel model 15-exhibits_Jazztel model 16DP3-Exhibits_TDC-EQUITY MODEL-Nov2001 3" xfId="2521" xr:uid="{ADBC8848-7D10-4693-8DB6-D54C8127A40D}"/>
    <cellStyle name="_Percent_Quarterly Covenant Model June 1st 2005 - 5 sent to banks June 2nd - Reintegrated Tax Model" xfId="2522" xr:uid="{9E471EF8-7E51-4741-8215-5F36DB55A94C}"/>
    <cellStyle name="_Percent_Quarterly Covenant Model June 1st 2005 - 5 sent to banks June 2nd - Reintegrated Tax Model 2" xfId="2523" xr:uid="{D8020597-892E-4E01-B59C-9EC083033E92}"/>
    <cellStyle name="_PercentSpace" xfId="2524" xr:uid="{6EA6365C-E473-4013-8E44-DC43B51B86CE}"/>
    <cellStyle name="_PercentSpace 2" xfId="2525" xr:uid="{2E4DB8AE-20DC-4473-82F9-B38360B1DB02}"/>
    <cellStyle name="_Row1" xfId="2526" xr:uid="{124F3BAF-229F-491C-97BE-E401A8F0BEF6}"/>
    <cellStyle name="_Row1 2" xfId="2527" xr:uid="{997C6D92-E063-4A5A-A923-B4FFF9778F0F}"/>
    <cellStyle name="_Row1_Dettaglio contratti" xfId="2528" xr:uid="{F0042CF4-0876-41D1-997B-814C7079D0F2}"/>
    <cellStyle name="_Row2" xfId="2529" xr:uid="{9AA3F7BD-5C31-4FB0-87C1-D501837EA5D3}"/>
    <cellStyle name="_Row2_2008 FY Change Free Stock Evaluation v.01" xfId="2530" xr:uid="{2D7A7386-766E-4ED6-98AA-A4F963DC8D41}"/>
    <cellStyle name="_Row2_2008 FY Change Free Stock Evaluation v.01_Dettaglio contratti" xfId="2531" xr:uid="{96B9023E-7EA6-4A93-891F-B7E29AEF89BB}"/>
    <cellStyle name="_Row2_Dettaglio contratti" xfId="2532" xr:uid="{C37FDDBF-DCDE-4465-A4C4-7554F9C11F51}"/>
    <cellStyle name="_Row2_DRAFT Results_1H2008 Geo Segmentation v.01" xfId="2533" xr:uid="{183D8275-F5D6-441F-8EE2-F28660FD76C2}"/>
    <cellStyle name="_Row2_DRAFT Results_1H2008 Geo Segmentation v.01_Dettaglio contratti" xfId="2534" xr:uid="{9ED20F64-8775-4304-AEB0-F8B26E6814AD}"/>
    <cellStyle name="_Row2_DRAFT Results_FY2008 v.01" xfId="2535" xr:uid="{858DB0DC-BD0A-4D66-9C41-B3FE6DC51FB3}"/>
    <cellStyle name="_Row2_DRAFT_Results_FY2009_v.DRAFT" xfId="2536" xr:uid="{CFF8AF8D-23F4-49E9-8A8C-CFA13CCD087F}"/>
    <cellStyle name="_Row2_TOOL_Results_1Q2009 v.01" xfId="2537" xr:uid="{278317EE-2F70-4BB3-89A2-D65A6586B624}"/>
    <cellStyle name="_Row2_TOOL_Results_1Q2009 v.01_Dettaglio contratti" xfId="2538" xr:uid="{9D0AF1E7-CCDF-4897-9D0D-ED1A2EF2B5A2}"/>
    <cellStyle name="_Row3" xfId="2539" xr:uid="{91223D17-DEC4-4FFF-9BE9-90C4BFF0A121}"/>
    <cellStyle name="_Row3_2008 FY Change Free Stock Evaluation v.01" xfId="2540" xr:uid="{5DA1D9B7-8249-40E8-A50B-84452666DC79}"/>
    <cellStyle name="_Row3_DRAFT Results_1H2008 Geo Segmentation v.01" xfId="2541" xr:uid="{10B6BD0C-B206-4F3B-9D22-2BA1D561DFC5}"/>
    <cellStyle name="_Row3_DRAFT Results_FY2008 v.01" xfId="2542" xr:uid="{3C3D19E6-A866-4E15-B55E-8210FAC3B13F}"/>
    <cellStyle name="_Row3_DRAFT Results_FY2008 v.01 2" xfId="2543" xr:uid="{33F1FAD2-33E5-4B45-9356-EF8BD82377F4}"/>
    <cellStyle name="_Row3_DRAFT Results_FY2008 v.01_Dettaglio contratti" xfId="2544" xr:uid="{BEFDBA6C-3492-4492-9E99-E217D44D7854}"/>
    <cellStyle name="_Row3_DRAFT_Results_FY2009_v.DRAFT" xfId="2545" xr:uid="{041EE073-719C-49DF-9BA9-F344A36B0EF9}"/>
    <cellStyle name="_Row3_DRAFT_Results_FY2009_v.DRAFT 2" xfId="2546" xr:uid="{601BF713-44E9-4EE6-A0F5-32EFEF19D472}"/>
    <cellStyle name="_Row3_DRAFT_Results_FY2009_v.DRAFT_Dettaglio contratti" xfId="2547" xr:uid="{1AD7118A-D782-4768-9AC2-BC47CE403614}"/>
    <cellStyle name="_Row3_TOOL_Results_1Q2009 v.01" xfId="2548" xr:uid="{3CB4B55B-9A38-41D5-AD5A-9EB5ED526B39}"/>
    <cellStyle name="_Row4" xfId="2549" xr:uid="{5E608565-4C2E-44E0-941C-C954F36E135C}"/>
    <cellStyle name="_Row4 2" xfId="2550" xr:uid="{582EC653-56B1-440E-9EA8-0BD2A8140773}"/>
    <cellStyle name="_Row4_2008 FY Change Free Stock Evaluation v.01" xfId="2551" xr:uid="{BB126302-F268-46C4-8462-8582D3D89C8E}"/>
    <cellStyle name="_Row4_2008 FY Change Free Stock Evaluation v.01 2" xfId="2552" xr:uid="{52CC61B9-AF1E-4DF8-9D1F-9A63743C6AF3}"/>
    <cellStyle name="_Row4_2008 FY Change Free Stock Evaluation v.01_Dettaglio contratti" xfId="2553" xr:uid="{425A06CC-2545-4834-9FF6-D9EA01E38F2D}"/>
    <cellStyle name="_Row4_Dettaglio contratti" xfId="2554" xr:uid="{79B5C97B-DF11-43E4-8537-67B16A1DABAB}"/>
    <cellStyle name="_Row4_DRAFT Results_1H2008 Geo Segmentation v.01" xfId="2555" xr:uid="{45A97FCC-C53C-48D8-BCAA-9718A034FEDB}"/>
    <cellStyle name="_Row4_DRAFT Results_1H2008 Geo Segmentation v.01 2" xfId="2556" xr:uid="{8F6C3051-16AB-4B74-9A9E-1BC3D3660F82}"/>
    <cellStyle name="_Row4_DRAFT Results_1H2008 Geo Segmentation v.01_Dettaglio contratti" xfId="2557" xr:uid="{9AC17C19-D433-477D-A940-CCF7A1FBDF7C}"/>
    <cellStyle name="_Row4_DRAFT Results_FY2008 v.01" xfId="2558" xr:uid="{DA4A9952-30A7-4C13-9059-C6B0280B138E}"/>
    <cellStyle name="_Row4_DRAFT_Results_FY2009_v.DRAFT" xfId="2559" xr:uid="{D83694FB-0BAC-470F-A72D-99BE7F9D828A}"/>
    <cellStyle name="_Row4_TOOL_Results_1Q2009 v.01" xfId="2560" xr:uid="{84794335-B6CF-4609-9D09-56E20B317E07}"/>
    <cellStyle name="_Row4_TOOL_Results_1Q2009 v.01 2" xfId="2561" xr:uid="{6FE5D459-00E3-450C-8D5D-873969DCFBCD}"/>
    <cellStyle name="_Row4_TOOL_Results_1Q2009 v.01_Dettaglio contratti" xfId="2562" xr:uid="{17767047-A327-45ED-970F-CDBB93A8BE59}"/>
    <cellStyle name="_Row5" xfId="2563" xr:uid="{203F92EA-DE7F-47AF-9FA2-4634D05B3285}"/>
    <cellStyle name="_Row5_2008 FY Change Free Stock Evaluation v.01" xfId="2564" xr:uid="{FA9DDD95-A3A1-41D5-A093-03728D541313}"/>
    <cellStyle name="_Row5_DRAFT Results_1H2008 Geo Segmentation v.01" xfId="2565" xr:uid="{3FBD03E9-5EC9-43A9-80DD-047AA467FC9A}"/>
    <cellStyle name="_Row5_DRAFT Results_FY2008 v.01" xfId="2566" xr:uid="{2B41B21F-F8F3-41E5-9C0B-AD4DF827162B}"/>
    <cellStyle name="_Row5_DRAFT_Results_FY2009_v.DRAFT" xfId="2567" xr:uid="{DD08C87B-5A8F-4582-AE9E-4F87439298FF}"/>
    <cellStyle name="_Row5_TOOL_Results_1Q2009 v.01" xfId="2568" xr:uid="{C45FD780-2137-4001-B209-DDB1730A2E7F}"/>
    <cellStyle name="_Row6" xfId="2569" xr:uid="{1AFB6CE2-16A3-43F9-8F2C-4EA0333A7E61}"/>
    <cellStyle name="_Row6_2008 FY Change Free Stock Evaluation v.01" xfId="2570" xr:uid="{972506BD-DE07-4D9E-BB55-F9B2D771B30D}"/>
    <cellStyle name="_Row6_DRAFT Results_1H2008 Geo Segmentation v.01" xfId="2571" xr:uid="{419EE86B-ECD0-474C-B5AD-57AC14CBA39F}"/>
    <cellStyle name="_Row6_DRAFT Results_FY2008 v.01" xfId="2572" xr:uid="{29BFFA2D-362F-472A-9621-49B07C859855}"/>
    <cellStyle name="_Row6_DRAFT_Results_FY2009_v.DRAFT" xfId="2573" xr:uid="{AB960897-9A8C-4C34-9C40-8ADC93591450}"/>
    <cellStyle name="_Row6_TOOL_Results_1Q2009 v.01" xfId="2574" xr:uid="{5264CAA5-636F-47E1-8868-3113655D61A6}"/>
    <cellStyle name="_Row7" xfId="2575" xr:uid="{A9ED306F-129A-4B7D-AF81-5F1E57C2C74F}"/>
    <cellStyle name="_Row7 2" xfId="2576" xr:uid="{79D8C8B7-EF9F-41C5-AF97-DEB030E1906F}"/>
    <cellStyle name="_Row7 3" xfId="2577" xr:uid="{CB1B4AA0-25D7-461B-BFF9-F858F63FF64C}"/>
    <cellStyle name="_Row7_2008 FY Change Free Stock Evaluation v.01" xfId="2578" xr:uid="{0BF85650-18FC-45BD-B034-2AB0AA4FC775}"/>
    <cellStyle name="_Row7_2008 FY Change Free Stock Evaluation v.01 2" xfId="2579" xr:uid="{7336C735-FC34-4FD9-8A65-132E8D05665A}"/>
    <cellStyle name="_Row7_2008 FY Change Free Stock Evaluation v.01 3" xfId="2580" xr:uid="{CEED83F3-A5FB-416A-BCDA-A18489E7E36A}"/>
    <cellStyle name="_Row7_2008 FY Change Free Stock Evaluation v.01_Tabelle per Documento Piano" xfId="2581" xr:uid="{C73D58D4-21A1-42FC-9F37-109EA00A417C}"/>
    <cellStyle name="_Row7_DRAFT Results_1H2008 Geo Segmentation v.01" xfId="2582" xr:uid="{5D1F1721-6761-40CB-80B6-A580666E4EE2}"/>
    <cellStyle name="_Row7_DRAFT Results_1H2008 Geo Segmentation v.01 2" xfId="2583" xr:uid="{30D286BC-CE13-4D30-B352-D611960F1312}"/>
    <cellStyle name="_Row7_DRAFT Results_1H2008 Geo Segmentation v.01 3" xfId="2584" xr:uid="{E360CC05-6C48-491D-92A0-9E7E489140D5}"/>
    <cellStyle name="_Row7_DRAFT Results_1H2008 Geo Segmentation v.01_Tabelle per Documento Piano" xfId="2585" xr:uid="{95D7DCCF-3445-4F52-A41D-620D7213AC93}"/>
    <cellStyle name="_Row7_DRAFT Results_FY2008 v.01" xfId="2586" xr:uid="{2D9D6DF1-4E6B-4630-9E3F-7067EA04EC5D}"/>
    <cellStyle name="_Row7_DRAFT_Results_FY2009_v.DRAFT" xfId="2587" xr:uid="{DBAB070D-6C4A-4EA7-8B9A-E3E08C3F4545}"/>
    <cellStyle name="_Row7_Tabelle per Documento Piano" xfId="2588" xr:uid="{67DB4979-DFFE-44B8-B452-0C96F42F30A7}"/>
    <cellStyle name="_Row7_TOOL_Results_1Q2009 v.01" xfId="2589" xr:uid="{477C94AB-7EAC-42FF-AF82-543A08369C47}"/>
    <cellStyle name="_Row7_TOOL_Results_1Q2009 v.01 2" xfId="2590" xr:uid="{332D74EB-7088-4B10-BB0C-D3C9E21EC7BA}"/>
    <cellStyle name="_Row7_TOOL_Results_1Q2009 v.01 3" xfId="2591" xr:uid="{BA84037D-AD86-4870-85E4-FF5A75B0260A}"/>
    <cellStyle name="_Row7_TOOL_Results_1Q2009 v.01_Tabelle per Documento Piano" xfId="2592" xr:uid="{B88DE962-DE08-4958-8B5D-DD6FCEF15C67}"/>
    <cellStyle name="_SNAM RETE GAS - 3° Forecast 2011 - Consuntivo Settembre 2011" xfId="2593" xr:uid="{C41EB99C-588D-4741-86C2-151F464DFC49}"/>
    <cellStyle name="_SubHeading" xfId="2594" xr:uid="{5D71630C-F0FC-4D37-B3DE-DD53A0A1B0D5}"/>
    <cellStyle name="_SubHeading_01 Cash Consideration" xfId="2595" xr:uid="{64081F72-373F-4712-AF81-27DD02BE935C}"/>
    <cellStyle name="_SubHeading_01 Cash Consideration_2008 FY Change Free Stock Evaluation v.01" xfId="2596" xr:uid="{3A88291F-0502-44CA-87DE-4E281296B23D}"/>
    <cellStyle name="_SubHeading_01 Cash Consideration_DRAFT Results_1H2008 Geo Segmentation v.01" xfId="2597" xr:uid="{B18A7F69-DE45-4A94-8066-754F07DE9362}"/>
    <cellStyle name="_SubHeading_01 Cash Consideration_DRAFT Results_FY2008 v.01" xfId="2598" xr:uid="{EDC16F7B-4037-4A14-B20C-5572804EDAB1}"/>
    <cellStyle name="_SubHeading_01 Cash Consideration_DRAFT_Results_FY2009_v.DRAFT" xfId="2599" xr:uid="{DC5215D3-BDC8-42E1-8408-DE3E20EDAC41}"/>
    <cellStyle name="_SubHeading_01 Cash Consideration_TOOL_Results_1Q2009 v.01" xfId="2600" xr:uid="{10181EEC-5AD1-41E2-8ABA-B97BEFEAA055}"/>
    <cellStyle name="_SubHeading_03 Comparison of Offers" xfId="2601" xr:uid="{4E1B929F-0FD0-4218-8FEF-88F911EF93FD}"/>
    <cellStyle name="_SubHeading_03 Comparison of Offers_2008 FY Change Free Stock Evaluation v.01" xfId="2602" xr:uid="{591A3744-E25F-4799-A8A3-F363EC3805BB}"/>
    <cellStyle name="_SubHeading_03 Comparison of Offers_DRAFT Results_1H2008 Geo Segmentation v.01" xfId="2603" xr:uid="{BB69E47D-6657-4CDC-9E5E-30271935834D}"/>
    <cellStyle name="_SubHeading_03 Comparison of Offers_DRAFT Results_FY2008 v.01" xfId="2604" xr:uid="{CB800C4E-7967-40EA-B4D9-E8BADFF11B26}"/>
    <cellStyle name="_SubHeading_03 Comparison of Offers_DRAFT_Results_FY2009_v.DRAFT" xfId="2605" xr:uid="{8BC38639-218D-4110-B0DB-2F9043E284DD}"/>
    <cellStyle name="_SubHeading_03 Comparison of Offers_TOOL_Results_1Q2009 v.01" xfId="2606" xr:uid="{BE433E69-2CB6-4885-A8DC-66D9317380C3}"/>
    <cellStyle name="_SubHeading_05 equity value of subsidiaries" xfId="2607" xr:uid="{775A2E7F-401F-4EF3-8513-4B6F68C9E0E8}"/>
    <cellStyle name="_SubHeading_05 equity value of subsidiaries_2008 FY Change Free Stock Evaluation v.01" xfId="2608" xr:uid="{5AF8F806-9B85-47D5-BABD-721B17ED46E6}"/>
    <cellStyle name="_SubHeading_05 equity value of subsidiaries_DRAFT Results_1H2008 Geo Segmentation v.01" xfId="2609" xr:uid="{40A552BD-1B1A-4BA5-8E48-D068DFB952D2}"/>
    <cellStyle name="_SubHeading_05 equity value of subsidiaries_DRAFT Results_FY2008 v.01" xfId="2610" xr:uid="{AE2C9C7F-1CBC-4630-BFFD-D0A13056585D}"/>
    <cellStyle name="_SubHeading_05 equity value of subsidiaries_DRAFT_Results_FY2009_v.DRAFT" xfId="2611" xr:uid="{3A740852-3579-4880-9951-DC253BB52DAC}"/>
    <cellStyle name="_SubHeading_05 equity value of subsidiaries_TOOL_Results_1Q2009 v.01" xfId="2612" xr:uid="{FD1AA1CA-EE8E-4390-AE3B-CEB91D2BF62A}"/>
    <cellStyle name="_SubHeading_11 Subsidized Loans Schedule" xfId="2613" xr:uid="{45A03FF3-C0BD-4728-A28A-CCD276B46417}"/>
    <cellStyle name="_SubHeading_11 Subsidized Loans Schedule_2008 FY Change Free Stock Evaluation v.01" xfId="2614" xr:uid="{6FC744C0-CC7A-4193-AF78-F9061DFD7F1B}"/>
    <cellStyle name="_SubHeading_11 Subsidized Loans Schedule_DRAFT Results_1H2008 Geo Segmentation v.01" xfId="2615" xr:uid="{1FAFD76C-349E-4D75-A306-6E310C3448A9}"/>
    <cellStyle name="_SubHeading_11 Subsidized Loans Schedule_DRAFT Results_FY2008 v.01" xfId="2616" xr:uid="{7A222BD5-548D-402A-9526-33C2B8F6FE68}"/>
    <cellStyle name="_SubHeading_11 Subsidized Loans Schedule_DRAFT_Results_FY2009_v.DRAFT" xfId="2617" xr:uid="{E8479A2E-2FA1-4C93-AC3B-21272CEBAF5C}"/>
    <cellStyle name="_SubHeading_11 Subsidized Loans Schedule_TOOL_Results_1Q2009 v.01" xfId="2618" xr:uid="{A0B972FC-55BD-46DA-BC31-CB6F1D4DEB07}"/>
    <cellStyle name="_SubHeading_2008 FY Change Free Stock Evaluation v.01" xfId="2619" xr:uid="{30919A62-7A17-4FAA-B860-79BB7C070B08}"/>
    <cellStyle name="_SubHeading_Comps 24May02_Final" xfId="2620" xr:uid="{EB83BCED-5DF0-4086-8733-2B0275E424C1}"/>
    <cellStyle name="_SubHeading_Comps 24May02_Final_2008 FY Change Free Stock Evaluation v.01" xfId="2621" xr:uid="{3FF787AA-7D23-4F28-B607-B6A4B3066438}"/>
    <cellStyle name="_SubHeading_Comps 24May02_Final_DRAFT Results_1H2008 Geo Segmentation v.01" xfId="2622" xr:uid="{A8A13C00-A41C-491A-B739-2CF02E9F6B49}"/>
    <cellStyle name="_SubHeading_Comps 24May02_Final_DRAFT Results_FY2008 v.01" xfId="2623" xr:uid="{12A3BDFF-2CBE-4D00-8B9F-DAEDDB7AF53A}"/>
    <cellStyle name="_SubHeading_Comps 24May02_Final_DRAFT_Results_FY2009_v.DRAFT" xfId="2624" xr:uid="{FFC2EE64-D7F5-4882-9F04-581310A06AE4}"/>
    <cellStyle name="_SubHeading_Comps 24May02_Final_TOOL_Results_1Q2009 v.01" xfId="2625" xr:uid="{3536CD40-B429-4824-8728-E3E09712122E}"/>
    <cellStyle name="_SubHeading_Debt Adjustment" xfId="2626" xr:uid="{F196153D-E37A-416A-9739-757255187584}"/>
    <cellStyle name="_SubHeading_DRAFT Results_1H2008 Geo Segmentation v.01" xfId="2627" xr:uid="{0AADEB8F-2730-4508-9A64-2CA82BB5EBE3}"/>
    <cellStyle name="_SubHeading_DRAFT Results_FY2008 v.01" xfId="2628" xr:uid="{C7686B36-CE55-465F-B1B4-908842C8AB8F}"/>
    <cellStyle name="_SubHeading_DRAFT_Results_FY2009_v.DRAFT" xfId="2629" xr:uid="{CC5DF199-4228-4E08-92A7-D116F100820E}"/>
    <cellStyle name="_SubHeading_EBITDA_Breakdown2006-08" xfId="2630" xr:uid="{006165D1-2B73-4F1C-B5A7-A1DF2FC29F7B}"/>
    <cellStyle name="_SubHeading_EBITDA_Breakdown2006-08_Tabelle per Documento Piano" xfId="2631" xr:uid="{CD6D227F-BDB6-4432-920A-9D4358B7BB13}"/>
    <cellStyle name="_SubHeading_MP 2006 Budget - pro-forma covenant compliance model" xfId="2632" xr:uid="{80A29B3D-8D6C-4119-A977-9DFF92FB0152}"/>
    <cellStyle name="_SubHeading_MP 2006 Budget - pro-forma covenant compliance model_2008 FY Change Free Stock Evaluation v.01" xfId="2633" xr:uid="{CC0569A8-0F9B-4D6C-922E-B2E8A3A90556}"/>
    <cellStyle name="_SubHeading_MP 2006 Budget - pro-forma covenant compliance model_2008 FY Change Free Stock Evaluation v.01_Tabelle per Documento Piano" xfId="2634" xr:uid="{D2493AA9-4ADD-427A-8AE4-4F30DFA13C1B}"/>
    <cellStyle name="_SubHeading_MP 2006 Budget - pro-forma covenant compliance model_DRAFT Results_1H2008 Geo Segmentation v.01" xfId="2635" xr:uid="{AA5CA0F1-4CF8-49AA-B773-74431D1A6D71}"/>
    <cellStyle name="_SubHeading_MP 2006 Budget - pro-forma covenant compliance model_DRAFT Results_1H2008 Geo Segmentation v.01_Tabelle per Documento Piano" xfId="2636" xr:uid="{E4E5949D-2400-4BA4-B7F2-8566027DAFF7}"/>
    <cellStyle name="_SubHeading_MP 2006 Budget - pro-forma covenant compliance model_DRAFT Results_FY2008 v.01" xfId="2637" xr:uid="{189DD774-D53E-407B-9FBB-8472F91FDE78}"/>
    <cellStyle name="_SubHeading_MP 2006 Budget - pro-forma covenant compliance model_DRAFT_Results_FY2009_v.DRAFT" xfId="2638" xr:uid="{F932326C-005F-4AAA-AC52-21AA015B9515}"/>
    <cellStyle name="_SubHeading_MP 2006 Budget - pro-forma covenant compliance model_Tabelle per Documento Piano" xfId="2639" xr:uid="{B30B668E-FD6D-457E-A133-C7800B860ED1}"/>
    <cellStyle name="_SubHeading_MP 2006 Budget - pro-forma covenant compliance model_TOOL_Results_1Q2009 v.01" xfId="2640" xr:uid="{0E77C67B-54E0-410E-87F0-8D9B13D048B2}"/>
    <cellStyle name="_SubHeading_MP 2006 Budget - pro-forma covenant compliance model_TOOL_Results_1Q2009 v.01_Tabelle per Documento Piano" xfId="2641" xr:uid="{22917657-3310-412D-85CD-D1C3B2FDCAEB}"/>
    <cellStyle name="_SubHeading_prestemp" xfId="2642" xr:uid="{9F8032DA-E2C7-4BC7-851C-7BCC1A2331F3}"/>
    <cellStyle name="_SubHeading_prestemp_2008 FY Change Free Stock Evaluation v.01" xfId="2643" xr:uid="{FAF979E9-E1CA-4AF2-AD57-7ECA71D585BB}"/>
    <cellStyle name="_SubHeading_prestemp_DRAFT Results_1H2008 Geo Segmentation v.01" xfId="2644" xr:uid="{BF64A6E7-9E10-4729-A791-5086D6C70895}"/>
    <cellStyle name="_SubHeading_prestemp_DRAFT Results_FY2008 v.01" xfId="2645" xr:uid="{DDDDCAAD-D354-48B6-A8E1-EA13495E570B}"/>
    <cellStyle name="_SubHeading_prestemp_DRAFT_Results_FY2009_v.DRAFT" xfId="2646" xr:uid="{9EBE6966-1CF9-417C-A8EB-D966C0C5A963}"/>
    <cellStyle name="_SubHeading_prestemp_TOOL_Results_1Q2009 v.01" xfId="2647" xr:uid="{FA58DCE8-B2B3-4D17-9CB3-DE2C22A9B490}"/>
    <cellStyle name="_SubHeading_Purchase Price Calculation" xfId="2648" xr:uid="{7FAC3E2B-7FDA-4DFB-8256-A25AB82BAA21}"/>
    <cellStyle name="_SubHeading_Purchase Price Calculation_2008 FY Change Free Stock Evaluation v.01" xfId="2649" xr:uid="{A976946A-1D8F-43CD-8AA5-7334A3E06C3B}"/>
    <cellStyle name="_SubHeading_Purchase Price Calculation_DRAFT Results_1H2008 Geo Segmentation v.01" xfId="2650" xr:uid="{89502EC8-AF3F-4256-929E-55AD0D9C5ED7}"/>
    <cellStyle name="_SubHeading_Purchase Price Calculation_DRAFT Results_FY2008 v.01" xfId="2651" xr:uid="{991111D7-78C3-4387-A3CC-A428845F7ED5}"/>
    <cellStyle name="_SubHeading_Purchase Price Calculation_DRAFT_Results_FY2009_v.DRAFT" xfId="2652" xr:uid="{E5ADA99F-002E-48F4-9706-1AC52B42D2F2}"/>
    <cellStyle name="_SubHeading_Purchase Price Calculation_TOOL_Results_1Q2009 v.01" xfId="2653" xr:uid="{5431C0AD-8878-4118-A31A-39859B8007F1}"/>
    <cellStyle name="_SubHeading_Semperit AVP 14-Nov-2002" xfId="2654" xr:uid="{A7C8EAA9-188D-4885-9B02-39AF6715A82C}"/>
    <cellStyle name="_SubHeading_Semperit AVP 14-Nov-2002_2008 FY Change Free Stock Evaluation v.01" xfId="2655" xr:uid="{A1B73C7D-9D06-4FD1-BFB5-6AF21DBFA4D3}"/>
    <cellStyle name="_SubHeading_Semperit AVP 14-Nov-2002_DRAFT Results_1H2008 Geo Segmentation v.01" xfId="2656" xr:uid="{FD318B14-95BC-4251-9B3F-78827A25F756}"/>
    <cellStyle name="_SubHeading_Semperit AVP 14-Nov-2002_DRAFT Results_FY2008 v.01" xfId="2657" xr:uid="{3EF3E766-1FA9-43A2-A835-CE1585FC6E1A}"/>
    <cellStyle name="_SubHeading_Semperit AVP 14-Nov-2002_DRAFT_Results_FY2009_v.DRAFT" xfId="2658" xr:uid="{DED88F18-3E43-4797-902B-DC83E9BE5957}"/>
    <cellStyle name="_SubHeading_Semperit AVP 14-Nov-2002_TOOL_Results_1Q2009 v.01" xfId="2659" xr:uid="{C9212CCA-53A5-4B71-8234-6A2FE5405159}"/>
    <cellStyle name="_SubHeading_TOOL_Results_1Q2009 v.01" xfId="2660" xr:uid="{A37E1C54-514D-43CD-87B6-6E9FC49AB6D8}"/>
    <cellStyle name="_SubHeading_Wienerberger AVP 2003-08-15" xfId="2661" xr:uid="{F4DC6CB0-6278-4E9E-90E3-5780FB9BC2E7}"/>
    <cellStyle name="_SubHeading_Wienerberger AVP 2003-08-15_2008 FY Change Free Stock Evaluation v.01" xfId="2662" xr:uid="{6D373984-A670-477A-A799-A5C31418A81C}"/>
    <cellStyle name="_SubHeading_Wienerberger AVP 2003-08-15_DRAFT Results_1H2008 Geo Segmentation v.01" xfId="2663" xr:uid="{6CA9D660-A0C0-465E-BBC0-475BD7469C45}"/>
    <cellStyle name="_SubHeading_Wienerberger AVP 2003-08-15_DRAFT Results_FY2008 v.01" xfId="2664" xr:uid="{F8B63D21-6E46-4911-BCC4-9FA58F25A5C6}"/>
    <cellStyle name="_SubHeading_Wienerberger AVP 2003-08-15_DRAFT_Results_FY2009_v.DRAFT" xfId="2665" xr:uid="{154C6CF2-AF9F-4A6D-83A5-92796EA1C2AD}"/>
    <cellStyle name="_SubHeading_Wienerberger AVP 2003-08-15_TOOL_Results_1Q2009 v.01" xfId="2666" xr:uid="{C1A5FC21-250D-48FA-9FAA-E97E828D6D97}"/>
    <cellStyle name="_SubHeading_Wienerberger Estimates" xfId="2667" xr:uid="{92F8C095-331D-4CD9-A5B8-B925A7D93325}"/>
    <cellStyle name="_SubHeading_Wienerberger Estimates_2008 FY Change Free Stock Evaluation v.01" xfId="2668" xr:uid="{4B29243F-308A-4FE4-A2DA-1A5736AE32B2}"/>
    <cellStyle name="_SubHeading_Wienerberger Estimates_2008 FY Change Free Stock Evaluation v.01_Tabelle per Documento Piano" xfId="2669" xr:uid="{71E839D9-291C-4C71-8F42-813FE20B0576}"/>
    <cellStyle name="_SubHeading_Wienerberger Estimates_DRAFT Results_1H2008 Geo Segmentation v.01" xfId="2670" xr:uid="{5B842AA4-FD87-46AB-B2E0-CC9940DC5958}"/>
    <cellStyle name="_SubHeading_Wienerberger Estimates_DRAFT Results_1H2008 Geo Segmentation v.01_Tabelle per Documento Piano" xfId="2671" xr:uid="{FAFFA90F-BC13-415C-8BF5-FB3FF0224E04}"/>
    <cellStyle name="_SubHeading_Wienerberger Estimates_DRAFT Results_FY2008 v.01" xfId="2672" xr:uid="{F586A859-2FB5-4A89-9E5A-DCC4A74A3480}"/>
    <cellStyle name="_SubHeading_Wienerberger Estimates_DRAFT_Results_FY2009_v.DRAFT" xfId="2673" xr:uid="{2D6CF6EE-4698-460E-AE23-D5F7697548EE}"/>
    <cellStyle name="_SubHeading_Wienerberger Estimates_Tabelle per Documento Piano" xfId="2674" xr:uid="{21339017-1311-4743-91CE-C32532DFD5BB}"/>
    <cellStyle name="_SubHeading_Wienerberger Estimates_TOOL_Results_1Q2009 v.01" xfId="2675" xr:uid="{4CBC7E47-2B3D-4B02-B2C2-AB0FA88D3085}"/>
    <cellStyle name="_SubHeading_Wienerberger Estimates_TOOL_Results_1Q2009 v.01_Tabelle per Documento Piano" xfId="2676" xr:uid="{21C5FA0A-3C7B-4665-97E7-4B85CA4290B4}"/>
    <cellStyle name="_SURF_BusinessPlan" xfId="2677" xr:uid="{7FBD83A1-70DB-43EC-9DB2-D9C3724580CB}"/>
    <cellStyle name="_SURF_BusinessPlan 2" xfId="2678" xr:uid="{4254B3C0-C7B9-448A-8375-362EBC612103}"/>
    <cellStyle name="_SURF_BusinessPlan_Dettaglio contratti" xfId="2679" xr:uid="{0D69B547-177E-4359-B651-6FCE5CE0590A}"/>
    <cellStyle name="_Table" xfId="2680" xr:uid="{5F4A5E48-B2CF-4E0C-883A-56AF166E84C0}"/>
    <cellStyle name="_Table_02 NKT Financials" xfId="2681" xr:uid="{AC29837C-FBBC-4F92-86A0-BAAA3A724CD7}"/>
    <cellStyle name="_Table_05 equity value of subsidiaries" xfId="2682" xr:uid="{E0264F1F-34F4-4A41-8B9F-ED8504730102}"/>
    <cellStyle name="_Table_05 equity value of subsidiaries_2008 FY Change Free Stock Evaluation v.01" xfId="2683" xr:uid="{F862EB1F-2061-43EA-8703-363C3126B928}"/>
    <cellStyle name="_Table_05 equity value of subsidiaries_DRAFT Results_1H2008 Geo Segmentation v.01" xfId="2684" xr:uid="{FFD4DA11-76F4-42E8-8DDA-81D6A1DE25B2}"/>
    <cellStyle name="_Table_05 equity value of subsidiaries_DRAFT Results_FY2008 v.01" xfId="2685" xr:uid="{48DA2312-7A69-44C3-BF7D-24550008CFFB}"/>
    <cellStyle name="_Table_05 equity value of subsidiaries_DRAFT Results_FY2008 v.01_Tabelle per Documento Piano" xfId="2686" xr:uid="{F9399996-C169-437A-8C0E-6F1558D3D1F7}"/>
    <cellStyle name="_Table_05 equity value of subsidiaries_DRAFT_Results_FY2009_v.DRAFT" xfId="2687" xr:uid="{97D302AD-D734-4768-AC66-11375CD6D227}"/>
    <cellStyle name="_Table_05 equity value of subsidiaries_DRAFT_Results_FY2009_v.DRAFT_Tabelle per Documento Piano" xfId="2688" xr:uid="{980BD5D6-D65B-4DE7-BB47-D693FBF2FB91}"/>
    <cellStyle name="_Table_05 equity value of subsidiaries_TOOL_Results_1Q2009 v.01" xfId="2689" xr:uid="{6B44F57A-7FD7-4CAB-A911-55100046D39C}"/>
    <cellStyle name="_Table_11 Subsidized Loans Schedule" xfId="2690" xr:uid="{14F84496-6CB1-4D28-9446-F8F737D637DA}"/>
    <cellStyle name="_Table_11 Subsidized Loans Schedule_2008 FY Change Free Stock Evaluation v.01" xfId="2691" xr:uid="{954DB7E6-2801-4A4A-BC61-739406A94082}"/>
    <cellStyle name="_Table_11 Subsidized Loans Schedule_DRAFT Results_1H2008 Geo Segmentation v.01" xfId="2692" xr:uid="{F50FD333-A0FB-4881-8A64-4DF8DFBA3029}"/>
    <cellStyle name="_Table_11 Subsidized Loans Schedule_DRAFT Results_FY2008 v.01" xfId="2693" xr:uid="{82F3C924-7FAB-472D-8A22-E5AE8C33D785}"/>
    <cellStyle name="_Table_11 Subsidized Loans Schedule_DRAFT Results_FY2008 v.01_Tabelle per Documento Piano" xfId="2694" xr:uid="{8A0BAE5E-1B25-4161-AA51-C6BD9E7722BF}"/>
    <cellStyle name="_Table_11 Subsidized Loans Schedule_DRAFT_Results_FY2009_v.DRAFT" xfId="2695" xr:uid="{06CDBF0E-DCE8-461F-8C09-306D48E32246}"/>
    <cellStyle name="_Table_11 Subsidized Loans Schedule_DRAFT_Results_FY2009_v.DRAFT_Tabelle per Documento Piano" xfId="2696" xr:uid="{E63C2DE8-1A0A-412B-A0F6-4351FEAC05BA}"/>
    <cellStyle name="_Table_11 Subsidized Loans Schedule_TOOL_Results_1Q2009 v.01" xfId="2697" xr:uid="{317DDA21-189D-4AF6-902A-296BD942AE55}"/>
    <cellStyle name="_Table_2008 FY Change Free Stock Evaluation v.01" xfId="2698" xr:uid="{44C6B103-1B39-4064-A6D3-518BF59EDCA9}"/>
    <cellStyle name="_Table_Debt Adjustment" xfId="2699" xr:uid="{69FD7498-34F3-459B-AAA0-193FAB592E16}"/>
    <cellStyle name="_Table_DRAFT Results_1H2008 Geo Segmentation v.01" xfId="2700" xr:uid="{B6827F47-3835-4C33-949A-4235F0BF3F79}"/>
    <cellStyle name="_Table_DRAFT Results_FY2008 v.01" xfId="2701" xr:uid="{E247B561-835C-4811-B0F5-4AFD62801ACA}"/>
    <cellStyle name="_Table_DRAFT Results_FY2008 v.01_Tabelle per Documento Piano" xfId="2702" xr:uid="{A741433E-3B75-4BD5-96C1-ECDA75979A7B}"/>
    <cellStyle name="_Table_DRAFT_Results_FY2009_v.DRAFT" xfId="2703" xr:uid="{2B2CDE4E-532B-4C34-89A7-9C856D3147FA}"/>
    <cellStyle name="_Table_DRAFT_Results_FY2009_v.DRAFT_Tabelle per Documento Piano" xfId="2704" xr:uid="{16ED5532-B6A2-4617-BC67-BDB388310944}"/>
    <cellStyle name="_Table_EBITDA_Breakdown2006-08" xfId="2705" xr:uid="{73993FA6-A1C2-4A8B-9342-36F6CBBA354E}"/>
    <cellStyle name="_Table_EBITDA_Breakdown2006-08_Tabelle per Documento Piano" xfId="2706" xr:uid="{D573E1D1-1307-493D-B86B-3AEECFCFF2AD}"/>
    <cellStyle name="_Table_MP 2006 Budget - pro-forma covenant compliance model" xfId="2707" xr:uid="{2775C354-B604-48B7-B353-7D23F4AE6A7C}"/>
    <cellStyle name="_Table_MP 2006 Budget - pro-forma covenant compliance model_2008 FY Change Free Stock Evaluation v.01" xfId="2708" xr:uid="{757107C3-5484-4BDA-9276-DBF7E16D544F}"/>
    <cellStyle name="_Table_MP 2006 Budget - pro-forma covenant compliance model_2008 FY Change Free Stock Evaluation v.01_Tabelle per Documento Piano" xfId="2709" xr:uid="{CB7FB5E1-D4D4-40AB-899C-ECCC1072DDC0}"/>
    <cellStyle name="_Table_MP 2006 Budget - pro-forma covenant compliance model_DRAFT Results_1H2008 Geo Segmentation v.01" xfId="2710" xr:uid="{8799ED8D-F5BB-4D08-8DF7-0A0130BEDD98}"/>
    <cellStyle name="_Table_MP 2006 Budget - pro-forma covenant compliance model_DRAFT Results_1H2008 Geo Segmentation v.01_Tabelle per Documento Piano" xfId="2711" xr:uid="{EFB7F99E-9181-4E4E-AB2A-11F7B749633B}"/>
    <cellStyle name="_Table_MP 2006 Budget - pro-forma covenant compliance model_DRAFT Results_FY2008 v.01" xfId="2712" xr:uid="{28803A9D-6F16-46E3-B198-1B0C193A0599}"/>
    <cellStyle name="_Table_MP 2006 Budget - pro-forma covenant compliance model_DRAFT_Results_FY2009_v.DRAFT" xfId="2713" xr:uid="{1FA287C3-8F72-41BE-9539-A35C651DDA29}"/>
    <cellStyle name="_Table_MP 2006 Budget - pro-forma covenant compliance model_Tabelle per Documento Piano" xfId="2714" xr:uid="{66F24F66-AA3C-437D-8B93-6DE276E66B9A}"/>
    <cellStyle name="_Table_MP 2006 Budget - pro-forma covenant compliance model_TOOL_Results_1Q2009 v.01" xfId="2715" xr:uid="{7421581D-38A6-477A-B75F-FBA3036E1A0D}"/>
    <cellStyle name="_Table_MP 2006 Budget - pro-forma covenant compliance model_TOOL_Results_1Q2009 v.01_Tabelle per Documento Piano" xfId="2716" xr:uid="{D29F1D75-DCCE-4E83-B70E-9D29C48D74EC}"/>
    <cellStyle name="_Table_TOOL_Results_1Q2009 v.01" xfId="2717" xr:uid="{DB04A9D1-D994-41C9-BB4E-34ADA75B5E59}"/>
    <cellStyle name="_TableHead" xfId="2718" xr:uid="{5975CCA7-3193-4031-919D-98F40371EE86}"/>
    <cellStyle name="_TableHead_02 NKT Financials" xfId="2719" xr:uid="{72AB9325-D113-4A9B-BC9E-BFBFE9AF3C55}"/>
    <cellStyle name="_TableHead_03 Comparison of Offers" xfId="2720" xr:uid="{31D5A713-8FD2-4FA7-9611-B139ADEFC719}"/>
    <cellStyle name="_TableHead_03 Comparison of Offers_2008 FY Change Free Stock Evaluation v.01" xfId="2721" xr:uid="{D8533DBD-8A6B-4D57-AA54-427CB25DADC0}"/>
    <cellStyle name="_TableHead_03 Comparison of Offers_DRAFT Results_1H2008 Geo Segmentation v.01" xfId="2722" xr:uid="{E0C06A42-1782-406F-A8FF-DF38005AE0F1}"/>
    <cellStyle name="_TableHead_03 Comparison of Offers_DRAFT Results_FY2008 v.01" xfId="2723" xr:uid="{1B1EB130-0504-49CE-A11A-3F4DC7C81D60}"/>
    <cellStyle name="_TableHead_03 Comparison of Offers_DRAFT Results_FY2008 v.01_Tabelle per Documento Piano" xfId="2724" xr:uid="{7ACBF55A-358E-4339-A70A-337662D0BB5E}"/>
    <cellStyle name="_TableHead_03 Comparison of Offers_DRAFT_Results_FY2009_v.DRAFT" xfId="2725" xr:uid="{20F8E019-70BF-4F02-8545-F07B183C22AB}"/>
    <cellStyle name="_TableHead_03 Comparison of Offers_DRAFT_Results_FY2009_v.DRAFT_Tabelle per Documento Piano" xfId="2726" xr:uid="{F05667F7-1EE5-4521-A9EF-7598E9F2ED35}"/>
    <cellStyle name="_TableHead_03 Comparison of Offers_TOOL_Results_1Q2009 v.01" xfId="2727" xr:uid="{11BC1F2B-9978-41F1-8F53-04622C5D1198}"/>
    <cellStyle name="_TableHead_05 equity value of subsidiaries" xfId="2728" xr:uid="{60923F80-9B72-439D-ABD8-C35DAD1EF43B}"/>
    <cellStyle name="_TableHead_05 equity value of subsidiaries_2008 FY Change Free Stock Evaluation v.01" xfId="2729" xr:uid="{5548E1B0-46F3-4ADC-BBA2-09DE780E789E}"/>
    <cellStyle name="_TableHead_05 equity value of subsidiaries_DRAFT Results_1H2008 Geo Segmentation v.01" xfId="2730" xr:uid="{BD106C0A-CC81-4F98-8E8E-DE46C6CCA30E}"/>
    <cellStyle name="_TableHead_05 equity value of subsidiaries_DRAFT Results_FY2008 v.01" xfId="2731" xr:uid="{DF6FF77A-AD03-4BAE-81F6-A0AC84F5F68F}"/>
    <cellStyle name="_TableHead_05 equity value of subsidiaries_DRAFT Results_FY2008 v.01_Tabelle per Documento Piano" xfId="2732" xr:uid="{F110A7E0-36DF-4133-BED9-B9DF8618B611}"/>
    <cellStyle name="_TableHead_05 equity value of subsidiaries_DRAFT_Results_FY2009_v.DRAFT" xfId="2733" xr:uid="{9DC42907-7DBE-445D-B460-E3270CA45D08}"/>
    <cellStyle name="_TableHead_05 equity value of subsidiaries_DRAFT_Results_FY2009_v.DRAFT_Tabelle per Documento Piano" xfId="2734" xr:uid="{DA69EB8A-9FAE-44DA-B2BC-0D431E59E8AB}"/>
    <cellStyle name="_TableHead_05 equity value of subsidiaries_TOOL_Results_1Q2009 v.01" xfId="2735" xr:uid="{765FA1B9-8115-4545-A36C-03C3ED2B0B9C}"/>
    <cellStyle name="_TableHead_08 Model" xfId="2736" xr:uid="{0035D531-9DB8-4758-B2D8-24F3D5EFA624}"/>
    <cellStyle name="_TableHead_08 Model_2008 FY Change Free Stock Evaluation v.01" xfId="2737" xr:uid="{2334D2D3-B84D-4CAE-9137-D3D19BB255A6}"/>
    <cellStyle name="_TableHead_08 Model_2008 FY Change Free Stock Evaluation v.01_Tabelle per Documento Piano" xfId="2738" xr:uid="{BFB568C8-79D6-4CF6-8DC1-3F0245381B20}"/>
    <cellStyle name="_TableHead_08 Model_DRAFT Results_1H2008 Geo Segmentation v.01" xfId="2739" xr:uid="{FDD586E0-BD52-4580-84B6-D1A243C304A9}"/>
    <cellStyle name="_TableHead_08 Model_DRAFT Results_1H2008 Geo Segmentation v.01_Tabelle per Documento Piano" xfId="2740" xr:uid="{34D3A664-AD6E-4F18-9326-960C88895F68}"/>
    <cellStyle name="_TableHead_08 Model_DRAFT Results_FY2008 v.01" xfId="2741" xr:uid="{8FB34BED-6355-4073-8CB6-2792E5AB98F3}"/>
    <cellStyle name="_TableHead_08 Model_DRAFT_Results_FY2009_v.DRAFT" xfId="2742" xr:uid="{CE395532-54A0-4AE9-8090-B21D4D507395}"/>
    <cellStyle name="_TableHead_08 Model_Tabelle per Documento Piano" xfId="2743" xr:uid="{FDB5709F-835C-498D-A527-0AEEDB4B15D7}"/>
    <cellStyle name="_TableHead_08 Model_TOOL_Results_1Q2009 v.01" xfId="2744" xr:uid="{99FF0015-C3C6-40CE-ADFC-17AB3894E942}"/>
    <cellStyle name="_TableHead_08 Model_TOOL_Results_1Q2009 v.01_Tabelle per Documento Piano" xfId="2745" xr:uid="{60D384A9-D740-48EE-91F3-F337E4088CAE}"/>
    <cellStyle name="_TableHead_11 Subsidized Loans Schedule" xfId="2746" xr:uid="{9F96854E-18A2-49D2-8A05-4C9B7830B330}"/>
    <cellStyle name="_TableHead_11 Subsidized Loans Schedule_2008 FY Change Free Stock Evaluation v.01" xfId="2747" xr:uid="{808F46BF-F102-4ECB-9DC5-8C39F9699A65}"/>
    <cellStyle name="_TableHead_11 Subsidized Loans Schedule_DRAFT Results_1H2008 Geo Segmentation v.01" xfId="2748" xr:uid="{7443C1C8-C6C0-483E-8F73-B2F445CB004B}"/>
    <cellStyle name="_TableHead_11 Subsidized Loans Schedule_DRAFT Results_FY2008 v.01" xfId="2749" xr:uid="{AD458DCA-81C5-4A49-B3D0-B9186294875A}"/>
    <cellStyle name="_TableHead_11 Subsidized Loans Schedule_DRAFT Results_FY2008 v.01_Tabelle per Documento Piano" xfId="2750" xr:uid="{815A0A24-2A64-48B3-AD53-2DFC9B62B457}"/>
    <cellStyle name="_TableHead_11 Subsidized Loans Schedule_DRAFT_Results_FY2009_v.DRAFT" xfId="2751" xr:uid="{2E73F80B-8715-49EE-A07F-440277A5A6E6}"/>
    <cellStyle name="_TableHead_11 Subsidized Loans Schedule_DRAFT_Results_FY2009_v.DRAFT_Tabelle per Documento Piano" xfId="2752" xr:uid="{99FF0461-3387-4064-ACBB-E4D64BF2C2E2}"/>
    <cellStyle name="_TableHead_11 Subsidized Loans Schedule_TOOL_Results_1Q2009 v.01" xfId="2753" xr:uid="{8FAEA454-55F7-4F47-BDF3-8AABA1D48510}"/>
    <cellStyle name="_TableHead_2008 FY Change Free Stock Evaluation v.01" xfId="2754" xr:uid="{5231FE62-0A95-4927-9005-082E4DCED380}"/>
    <cellStyle name="_TableHead_Comps 24May02_Final" xfId="2755" xr:uid="{B06FD848-E952-4403-843F-EBBB8BCA69CF}"/>
    <cellStyle name="_TableHead_Comps 24May02_Final_2008 FY Change Free Stock Evaluation v.01" xfId="2756" xr:uid="{4A9D5CFB-3570-4A38-894B-C261736D55CB}"/>
    <cellStyle name="_TableHead_Comps 24May02_Final_DRAFT Results_1H2008 Geo Segmentation v.01" xfId="2757" xr:uid="{08EBDA35-6839-4BFE-8DB9-B8042BA6FBDB}"/>
    <cellStyle name="_TableHead_Comps 24May02_Final_DRAFT Results_FY2008 v.01" xfId="2758" xr:uid="{6F90D1E9-3D32-4251-8326-C4263875A41A}"/>
    <cellStyle name="_TableHead_Comps 24May02_Final_DRAFT Results_FY2008 v.01_Tabelle per Documento Piano" xfId="2759" xr:uid="{D84CCF6E-994C-4CA0-B79D-659B879C2B5E}"/>
    <cellStyle name="_TableHead_Comps 24May02_Final_DRAFT_Results_FY2009_v.DRAFT" xfId="2760" xr:uid="{27E912FB-2867-43BB-9CC3-0E96F7F2B474}"/>
    <cellStyle name="_TableHead_Comps 24May02_Final_DRAFT_Results_FY2009_v.DRAFT_Tabelle per Documento Piano" xfId="2761" xr:uid="{5B81A62F-036D-45E2-9DEC-DF5E5B0E5D89}"/>
    <cellStyle name="_TableHead_Comps 24May02_Final_TOOL_Results_1Q2009 v.01" xfId="2762" xr:uid="{FEAA2181-1699-4559-811C-2076EE7CD52E}"/>
    <cellStyle name="_TableHead_D_Provision analysis_ GS Output" xfId="2763" xr:uid="{A25ACD42-2E34-4E38-A228-DC0EA742E3EB}"/>
    <cellStyle name="_TableHead_D_Provision analysis_ GS Output_2008 FY Change Free Stock Evaluation v.01" xfId="2764" xr:uid="{05202483-815C-4A7E-B7D8-C3154D18371B}"/>
    <cellStyle name="_TableHead_D_Provision analysis_ GS Output_DRAFT Results_1H2008 Geo Segmentation v.01" xfId="2765" xr:uid="{5A380E40-69DE-44EF-BA29-8F3D107B34BB}"/>
    <cellStyle name="_TableHead_D_Provision analysis_ GS Output_DRAFT Results_FY2008 v.01" xfId="2766" xr:uid="{A52B6B3E-D2AF-427D-B4CF-5B7B86783C41}"/>
    <cellStyle name="_TableHead_D_Provision analysis_ GS Output_DRAFT Results_FY2008 v.01_Tabelle per Documento Piano" xfId="2767" xr:uid="{72F68532-5119-4B67-B4C3-E6A42E8A3C43}"/>
    <cellStyle name="_TableHead_D_Provision analysis_ GS Output_DRAFT_Results_FY2009_v.DRAFT" xfId="2768" xr:uid="{D73D49C4-82D4-4CDC-A541-864F3D8B7E21}"/>
    <cellStyle name="_TableHead_D_Provision analysis_ GS Output_DRAFT_Results_FY2009_v.DRAFT_Tabelle per Documento Piano" xfId="2769" xr:uid="{4161ACF0-26BA-4737-8A6D-9442A1416195}"/>
    <cellStyle name="_TableHead_D_Provision analysis_ GS Output_TOOL_Results_1Q2009 v.01" xfId="2770" xr:uid="{5DCAA431-377E-4869-87A8-D41F35DF9418}"/>
    <cellStyle name="_TableHead_Debt Adjustment" xfId="2771" xr:uid="{FBB6C4EF-436B-4139-8B61-ED9B0308F6DC}"/>
    <cellStyle name="_TableHead_DRAFT Results_1H2008 Geo Segmentation v.01" xfId="2772" xr:uid="{0D55A47D-B662-4E9F-9C6D-50BCE383370F}"/>
    <cellStyle name="_TableHead_DRAFT Results_FY2008 v.01" xfId="2773" xr:uid="{06D4DF4D-D4A6-4F30-B796-0EAFC777EE03}"/>
    <cellStyle name="_TableHead_DRAFT Results_FY2008 v.01_Tabelle per Documento Piano" xfId="2774" xr:uid="{82A7BDD1-4BEC-4CB9-85C0-24E1732A75D1}"/>
    <cellStyle name="_TableHead_DRAFT_Results_FY2009_v.DRAFT" xfId="2775" xr:uid="{5CB5CA2E-35EC-4510-BDE3-CF538B6CC372}"/>
    <cellStyle name="_TableHead_DRAFT_Results_FY2009_v.DRAFT_Tabelle per Documento Piano" xfId="2776" xr:uid="{364B18A1-64E4-428B-B614-4FA74B13813F}"/>
    <cellStyle name="_TableHead_EBITDA_Breakdown2006-08" xfId="2777" xr:uid="{514E0B3C-B24E-436A-8739-5B1B67B92834}"/>
    <cellStyle name="_TableHead_EBITDA_Breakdown2006-08_Tabelle per Documento Piano" xfId="2778" xr:uid="{0B4EF79B-87B0-4D54-8D21-EF509ADD46D4}"/>
    <cellStyle name="_TableHead_MP 2006 Budget - pro-forma covenant compliance model" xfId="2779" xr:uid="{28606C6A-09A3-4E57-8A53-C7008FA24ACE}"/>
    <cellStyle name="_TableHead_MP 2006 Budget - pro-forma covenant compliance model_2008 FY Change Free Stock Evaluation v.01" xfId="2780" xr:uid="{B23C30E6-4559-4E9C-B298-4CA4FB00FBD3}"/>
    <cellStyle name="_TableHead_MP 2006 Budget - pro-forma covenant compliance model_2008 FY Change Free Stock Evaluation v.01_Tabelle per Documento Piano" xfId="2781" xr:uid="{68C011EF-1D5A-464B-84FA-96DC0AB2B24B}"/>
    <cellStyle name="_TableHead_MP 2006 Budget - pro-forma covenant compliance model_DRAFT Results_1H2008 Geo Segmentation v.01" xfId="2782" xr:uid="{FC46A593-1BB6-4B0F-AA71-170BAB546E4F}"/>
    <cellStyle name="_TableHead_MP 2006 Budget - pro-forma covenant compliance model_DRAFT Results_1H2008 Geo Segmentation v.01_Tabelle per Documento Piano" xfId="2783" xr:uid="{F5421691-444B-4285-967A-C8ABDBD72362}"/>
    <cellStyle name="_TableHead_MP 2006 Budget - pro-forma covenant compliance model_DRAFT Results_FY2008 v.01" xfId="2784" xr:uid="{44A7453A-DFDD-4266-B338-1EDBB516761A}"/>
    <cellStyle name="_TableHead_MP 2006 Budget - pro-forma covenant compliance model_DRAFT_Results_FY2009_v.DRAFT" xfId="2785" xr:uid="{9AE4316B-8085-480B-ABDB-C7F09898F8C5}"/>
    <cellStyle name="_TableHead_MP 2006 Budget - pro-forma covenant compliance model_Tabelle per Documento Piano" xfId="2786" xr:uid="{BC089177-E96B-411D-97F7-88C993922674}"/>
    <cellStyle name="_TableHead_MP 2006 Budget - pro-forma covenant compliance model_TOOL_Results_1Q2009 v.01" xfId="2787" xr:uid="{58CC8FDE-FE0C-478D-9F75-17A930D34573}"/>
    <cellStyle name="_TableHead_MP 2006 Budget - pro-forma covenant compliance model_TOOL_Results_1Q2009 v.01_Tabelle per Documento Piano" xfId="2788" xr:uid="{EF782083-5783-4AC0-9290-D4A736234A5B}"/>
    <cellStyle name="_TableHead_Purchase Price Calculation" xfId="2789" xr:uid="{DC8F0904-1A7A-478F-A33C-2630C0E2BC4B}"/>
    <cellStyle name="_TableHead_Purchase Price Calculation_2008 FY Change Free Stock Evaluation v.01" xfId="2790" xr:uid="{48E44AD7-A0AE-4560-A4BE-E44DE086AA3E}"/>
    <cellStyle name="_TableHead_Purchase Price Calculation_DRAFT Results_1H2008 Geo Segmentation v.01" xfId="2791" xr:uid="{059F0FBE-4F70-47E7-B92A-ADFE48D3263E}"/>
    <cellStyle name="_TableHead_Purchase Price Calculation_DRAFT Results_FY2008 v.01" xfId="2792" xr:uid="{C4F824EF-6438-4344-94CE-81CB1DAAE43A}"/>
    <cellStyle name="_TableHead_Purchase Price Calculation_DRAFT Results_FY2008 v.01_Tabelle per Documento Piano" xfId="2793" xr:uid="{7C8F5BD6-791C-4B25-9D9E-CB0412E23F32}"/>
    <cellStyle name="_TableHead_Purchase Price Calculation_DRAFT_Results_FY2009_v.DRAFT" xfId="2794" xr:uid="{1991D353-C7CA-4073-89CB-5C892D23F2B6}"/>
    <cellStyle name="_TableHead_Purchase Price Calculation_DRAFT_Results_FY2009_v.DRAFT_Tabelle per Documento Piano" xfId="2795" xr:uid="{05EF0C82-5749-4AFC-A79C-B08DEF69E986}"/>
    <cellStyle name="_TableHead_Purchase Price Calculation_TOOL_Results_1Q2009 v.01" xfId="2796" xr:uid="{AA64740E-EBC1-49FC-9E8A-723EA64040B3}"/>
    <cellStyle name="_TableHead_TOOL_Results_1Q2009 v.01" xfId="2797" xr:uid="{5C35FF02-8BF2-4774-9FD2-32622E0D3906}"/>
    <cellStyle name="_TableRowHead" xfId="2798" xr:uid="{F23649DA-ECAF-4CBB-9451-EA1F68F83BB3}"/>
    <cellStyle name="_TableRowHead_03 Comparison of Offers" xfId="2799" xr:uid="{7A7824FF-EBBF-43C7-B970-C0881E876810}"/>
    <cellStyle name="_TableRowHead_03 Comparison of Offers_2008 FY Change Free Stock Evaluation v.01" xfId="2800" xr:uid="{06D23F42-4CB6-4190-91BA-63FC1C27BC9E}"/>
    <cellStyle name="_TableRowHead_03 Comparison of Offers_DRAFT Results_1H2008 Geo Segmentation v.01" xfId="2801" xr:uid="{9ACB289C-4E53-46DC-8F18-3DB51AE3475F}"/>
    <cellStyle name="_TableRowHead_03 Comparison of Offers_DRAFT Results_FY2008 v.01" xfId="2802" xr:uid="{50A9DA03-86D7-443D-8A4D-040091D4D4CE}"/>
    <cellStyle name="_TableRowHead_03 Comparison of Offers_DRAFT Results_FY2008 v.01_Tabelle per Documento Piano" xfId="2803" xr:uid="{42A56283-CAB0-4641-907C-DD42D56F76D2}"/>
    <cellStyle name="_TableRowHead_03 Comparison of Offers_DRAFT_Results_FY2009_v.DRAFT" xfId="2804" xr:uid="{B503CC1C-E87D-4582-B7E2-7B33D985BF42}"/>
    <cellStyle name="_TableRowHead_03 Comparison of Offers_DRAFT_Results_FY2009_v.DRAFT_Tabelle per Documento Piano" xfId="2805" xr:uid="{78791186-E944-4373-BF96-88DD579C8550}"/>
    <cellStyle name="_TableRowHead_03 Comparison of Offers_TOOL_Results_1Q2009 v.01" xfId="2806" xr:uid="{E5E41D0F-8B7C-4F05-ADEB-99AA0E1EA7CB}"/>
    <cellStyle name="_TableRowHead_05 equity value of subsidiaries" xfId="2807" xr:uid="{19456967-94C2-4D22-96C0-0B9F874FF01C}"/>
    <cellStyle name="_TableRowHead_05 equity value of subsidiaries_2008 FY Change Free Stock Evaluation v.01" xfId="2808" xr:uid="{185B4226-E045-4678-9600-6A76CAA213D9}"/>
    <cellStyle name="_TableRowHead_05 equity value of subsidiaries_DRAFT Results_1H2008 Geo Segmentation v.01" xfId="2809" xr:uid="{592877E2-B184-46ED-BE50-DAAFE9ADE76D}"/>
    <cellStyle name="_TableRowHead_05 equity value of subsidiaries_DRAFT Results_FY2008 v.01" xfId="2810" xr:uid="{5A793DDE-F3AA-481B-B894-30255716B39B}"/>
    <cellStyle name="_TableRowHead_05 equity value of subsidiaries_DRAFT Results_FY2008 v.01_Tabelle per Documento Piano" xfId="2811" xr:uid="{75AE8432-96D5-4BDB-8FFF-F097BFA772FD}"/>
    <cellStyle name="_TableRowHead_05 equity value of subsidiaries_DRAFT_Results_FY2009_v.DRAFT" xfId="2812" xr:uid="{19B6BD3B-C6E8-4638-B473-A1C04DE8F173}"/>
    <cellStyle name="_TableRowHead_05 equity value of subsidiaries_DRAFT_Results_FY2009_v.DRAFT_Tabelle per Documento Piano" xfId="2813" xr:uid="{D88CBC20-CA26-4CE3-BD93-3FCCFF263328}"/>
    <cellStyle name="_TableRowHead_05 equity value of subsidiaries_TOOL_Results_1Q2009 v.01" xfId="2814" xr:uid="{EB7400B7-58C5-4629-81A6-39B7444C62E6}"/>
    <cellStyle name="_TableRowHead_11 Subsidized Loans Schedule" xfId="2815" xr:uid="{6F3F31B3-7608-47FF-9CA0-B882E940E46B}"/>
    <cellStyle name="_TableRowHead_11 Subsidized Loans Schedule_2008 FY Change Free Stock Evaluation v.01" xfId="2816" xr:uid="{5A87C4C4-8298-46A9-AFE7-AD85F9D80F60}"/>
    <cellStyle name="_TableRowHead_11 Subsidized Loans Schedule_DRAFT Results_1H2008 Geo Segmentation v.01" xfId="2817" xr:uid="{6706B11C-0F2B-42F3-938E-71CC3EE323FA}"/>
    <cellStyle name="_TableRowHead_11 Subsidized Loans Schedule_DRAFT Results_FY2008 v.01" xfId="2818" xr:uid="{6FC030FF-41D8-4F33-B41B-52C50CF1B58A}"/>
    <cellStyle name="_TableRowHead_11 Subsidized Loans Schedule_DRAFT Results_FY2008 v.01_Tabelle per Documento Piano" xfId="2819" xr:uid="{B6BDE3D4-C7CB-4B4B-A4D6-444D4833034A}"/>
    <cellStyle name="_TableRowHead_11 Subsidized Loans Schedule_DRAFT_Results_FY2009_v.DRAFT" xfId="2820" xr:uid="{72016982-38C2-4959-9E82-46B849C8CB0C}"/>
    <cellStyle name="_TableRowHead_11 Subsidized Loans Schedule_DRAFT_Results_FY2009_v.DRAFT_Tabelle per Documento Piano" xfId="2821" xr:uid="{FA772654-FB22-4E45-AE63-DC194A89E610}"/>
    <cellStyle name="_TableRowHead_11 Subsidized Loans Schedule_TOOL_Results_1Q2009 v.01" xfId="2822" xr:uid="{1854B2BB-E3A8-41DF-913C-CB13E3239090}"/>
    <cellStyle name="_TableRowHead_2008 FY Change Free Stock Evaluation v.01" xfId="2823" xr:uid="{387EF106-7B41-4768-A7E1-5413D4B346A6}"/>
    <cellStyle name="_TableRowHead_Comps 24May02_Final" xfId="2824" xr:uid="{095E5850-8ACA-4641-B8D7-78006BD62457}"/>
    <cellStyle name="_TableRowHead_Comps 24May02_Final_2008 FY Change Free Stock Evaluation v.01" xfId="2825" xr:uid="{F26BB22A-F60E-4F99-81DC-C1064BB505F2}"/>
    <cellStyle name="_TableRowHead_Comps 24May02_Final_DRAFT Results_1H2008 Geo Segmentation v.01" xfId="2826" xr:uid="{1825F0D5-F584-4F96-8303-63A2B157ADB5}"/>
    <cellStyle name="_TableRowHead_Comps 24May02_Final_DRAFT Results_FY2008 v.01" xfId="2827" xr:uid="{47664D03-E945-417A-B38B-9D2F34523727}"/>
    <cellStyle name="_TableRowHead_Comps 24May02_Final_DRAFT Results_FY2008 v.01_Tabelle per Documento Piano" xfId="2828" xr:uid="{94C86101-BD9C-4354-B366-EFCA386A1955}"/>
    <cellStyle name="_TableRowHead_Comps 24May02_Final_DRAFT_Results_FY2009_v.DRAFT" xfId="2829" xr:uid="{F1E08D4C-C89E-409B-AECC-824F32EA60EB}"/>
    <cellStyle name="_TableRowHead_Comps 24May02_Final_DRAFT_Results_FY2009_v.DRAFT_Tabelle per Documento Piano" xfId="2830" xr:uid="{F9CC83F9-FF05-4AB1-AB0F-43369AA1297C}"/>
    <cellStyle name="_TableRowHead_Comps 24May02_Final_TOOL_Results_1Q2009 v.01" xfId="2831" xr:uid="{499B81C5-D7E1-4D0D-A5B1-F47ECE9E2565}"/>
    <cellStyle name="_TableRowHead_Debt Adjustment" xfId="2832" xr:uid="{E84A1EAF-DAA9-4D67-B4D0-A5186F2EE4D6}"/>
    <cellStyle name="_TableRowHead_DRAFT Results_1H2008 Geo Segmentation v.01" xfId="2833" xr:uid="{F6E32741-B523-4AA3-9D52-BE5AA978F45E}"/>
    <cellStyle name="_TableRowHead_DRAFT Results_FY2008 v.01" xfId="2834" xr:uid="{02486336-0579-4A83-86D9-56FDDC99B7BB}"/>
    <cellStyle name="_TableRowHead_DRAFT Results_FY2008 v.01_Tabelle per Documento Piano" xfId="2835" xr:uid="{BB65FB8D-5479-40FC-A0C6-1969750FBF22}"/>
    <cellStyle name="_TableRowHead_DRAFT_Results_FY2009_v.DRAFT" xfId="2836" xr:uid="{82DA0177-FA41-458B-AC0E-7AB42EB227CF}"/>
    <cellStyle name="_TableRowHead_DRAFT_Results_FY2009_v.DRAFT_Tabelle per Documento Piano" xfId="2837" xr:uid="{D35D8656-0EB4-4045-9B2E-927022486E04}"/>
    <cellStyle name="_TableRowHead_EBITDA_Breakdown2006-08" xfId="2838" xr:uid="{5800488B-CC29-4EB4-98C7-7D4A64770CF3}"/>
    <cellStyle name="_TableRowHead_EBITDA_Breakdown2006-08_Tabelle per Documento Piano" xfId="2839" xr:uid="{0F2387B1-34D1-4BBC-9A76-1111536FA36E}"/>
    <cellStyle name="_TableRowHead_MP 2006 Budget - pro-forma covenant compliance model" xfId="2840" xr:uid="{EF44C07D-047C-4BFE-A382-A8A75ED972F7}"/>
    <cellStyle name="_TableRowHead_MP 2006 Budget - pro-forma covenant compliance model_2008 FY Change Free Stock Evaluation v.01" xfId="2841" xr:uid="{328540EC-6DDE-4FD8-9C50-36492B5287DA}"/>
    <cellStyle name="_TableRowHead_MP 2006 Budget - pro-forma covenant compliance model_2008 FY Change Free Stock Evaluation v.01_Tabelle per Documento Piano" xfId="2842" xr:uid="{94FEA967-0C6B-4D2D-A9D2-D9882789B11B}"/>
    <cellStyle name="_TableRowHead_MP 2006 Budget - pro-forma covenant compliance model_DRAFT Results_1H2008 Geo Segmentation v.01" xfId="2843" xr:uid="{09D7FBF3-1D5F-45F8-B00C-EBEEAC975536}"/>
    <cellStyle name="_TableRowHead_MP 2006 Budget - pro-forma covenant compliance model_DRAFT Results_1H2008 Geo Segmentation v.01_Tabelle per Documento Piano" xfId="2844" xr:uid="{08E7D22F-7D69-4FC5-B0FE-49B685E667F8}"/>
    <cellStyle name="_TableRowHead_MP 2006 Budget - pro-forma covenant compliance model_DRAFT Results_FY2008 v.01" xfId="2845" xr:uid="{C437F540-3532-4ADE-A9C4-AE031D4A4CA2}"/>
    <cellStyle name="_TableRowHead_MP 2006 Budget - pro-forma covenant compliance model_DRAFT_Results_FY2009_v.DRAFT" xfId="2846" xr:uid="{429E2DF4-FC4A-4454-B006-2DE6A666A8DA}"/>
    <cellStyle name="_TableRowHead_MP 2006 Budget - pro-forma covenant compliance model_Tabelle per Documento Piano" xfId="2847" xr:uid="{749FD7DB-CAFF-4325-B242-92FB181E5783}"/>
    <cellStyle name="_TableRowHead_MP 2006 Budget - pro-forma covenant compliance model_TOOL_Results_1Q2009 v.01" xfId="2848" xr:uid="{8EE58972-0D5F-40B7-8260-43F835B58392}"/>
    <cellStyle name="_TableRowHead_MP 2006 Budget - pro-forma covenant compliance model_TOOL_Results_1Q2009 v.01_Tabelle per Documento Piano" xfId="2849" xr:uid="{2764342A-5A40-41CE-BF89-A749DC8F5777}"/>
    <cellStyle name="_TableRowHead_TOOL_Results_1Q2009 v.01" xfId="2850" xr:uid="{34E42DB0-3E4C-46AC-94F5-2E6D1F9D79D1}"/>
    <cellStyle name="_TableSuperHead" xfId="2851" xr:uid="{6603B07B-57C0-4680-8D76-293694390033}"/>
    <cellStyle name="_TableSuperHead_03 Comparison of Offers" xfId="2852" xr:uid="{C5B78DC8-9907-4ACF-8FA7-9C689643B106}"/>
    <cellStyle name="_TableSuperHead_03 Comparison of Offers_2008 FY Change Free Stock Evaluation v.01" xfId="2853" xr:uid="{B714F487-D51B-498B-B999-43FA34C38552}"/>
    <cellStyle name="_TableSuperHead_03 Comparison of Offers_DRAFT Results_1H2008 Geo Segmentation v.01" xfId="2854" xr:uid="{F211A4CF-B7D3-4750-ACEC-DAF4A96DD571}"/>
    <cellStyle name="_TableSuperHead_03 Comparison of Offers_DRAFT Results_FY2008 v.01" xfId="2855" xr:uid="{C019CE07-4BF2-4F8A-9AA6-4BFEA9C9806A}"/>
    <cellStyle name="_TableSuperHead_03 Comparison of Offers_DRAFT_Results_FY2009_v.DRAFT" xfId="2856" xr:uid="{94B0B313-E9FB-4003-BB35-0672C484F729}"/>
    <cellStyle name="_TableSuperHead_03 Comparison of Offers_TOOL_Results_1Q2009 v.01" xfId="2857" xr:uid="{F6B1871E-D6FC-4C54-8B03-FA348F209ACC}"/>
    <cellStyle name="_TableSuperHead_05 equity value of subsidiaries" xfId="2858" xr:uid="{4BAA2936-0FD5-49FF-9DD2-A50C2DBA4150}"/>
    <cellStyle name="_TableSuperHead_05 equity value of subsidiaries_2008 FY Change Free Stock Evaluation v.01" xfId="2859" xr:uid="{CE4D53DE-C246-4843-9AEB-E3DD33D130B5}"/>
    <cellStyle name="_TableSuperHead_05 equity value of subsidiaries_DRAFT Results_1H2008 Geo Segmentation v.01" xfId="2860" xr:uid="{0E44F313-CCE0-48F4-8956-35C21096097A}"/>
    <cellStyle name="_TableSuperHead_05 equity value of subsidiaries_DRAFT Results_FY2008 v.01" xfId="2861" xr:uid="{2C685911-3525-403C-81A5-81B179976FD2}"/>
    <cellStyle name="_TableSuperHead_05 equity value of subsidiaries_DRAFT_Results_FY2009_v.DRAFT" xfId="2862" xr:uid="{E590C5DC-3781-4086-9563-B07D2B0BC75A}"/>
    <cellStyle name="_TableSuperHead_05 equity value of subsidiaries_TOOL_Results_1Q2009 v.01" xfId="2863" xr:uid="{E91BD10A-77EB-4C0F-AB08-2E0982C6B1AC}"/>
    <cellStyle name="_TableSuperHead_11 Subsidized Loans Schedule" xfId="2864" xr:uid="{633F9CF4-C4FD-47EE-A673-B9C332DDFC89}"/>
    <cellStyle name="_TableSuperHead_11 Subsidized Loans Schedule_2008 FY Change Free Stock Evaluation v.01" xfId="2865" xr:uid="{91AC53E0-774D-4B9C-ACEB-A87F64600193}"/>
    <cellStyle name="_TableSuperHead_11 Subsidized Loans Schedule_DRAFT Results_1H2008 Geo Segmentation v.01" xfId="2866" xr:uid="{BDBE1930-4802-4B2E-92BD-7C70B4A7BB61}"/>
    <cellStyle name="_TableSuperHead_11 Subsidized Loans Schedule_DRAFT Results_FY2008 v.01" xfId="2867" xr:uid="{E7A31C50-48D9-4618-87C0-C2432B6BF6EE}"/>
    <cellStyle name="_TableSuperHead_11 Subsidized Loans Schedule_DRAFT_Results_FY2009_v.DRAFT" xfId="2868" xr:uid="{8C795358-5D65-42F6-B0A9-3C6AFC7C28F5}"/>
    <cellStyle name="_TableSuperHead_11 Subsidized Loans Schedule_TOOL_Results_1Q2009 v.01" xfId="2869" xr:uid="{F25BB77B-6BFC-4FF4-9970-001AF3488201}"/>
    <cellStyle name="_TableSuperHead_2008 FY Change Free Stock Evaluation v.01" xfId="2870" xr:uid="{396905C4-D5A7-4337-BBEC-21F7FD277917}"/>
    <cellStyle name="_TableSuperHead_Comps 24May02_Final" xfId="2871" xr:uid="{5E3FB23D-A319-46FE-BB9E-568E4F0948AA}"/>
    <cellStyle name="_TableSuperHead_Comps 24May02_Final_2008 FY Change Free Stock Evaluation v.01" xfId="2872" xr:uid="{C7E242E7-70D6-4983-B4EA-F631DF81AC6C}"/>
    <cellStyle name="_TableSuperHead_Comps 24May02_Final_DRAFT Results_1H2008 Geo Segmentation v.01" xfId="2873" xr:uid="{A69D626B-0252-414D-AC7B-2383C4443A4F}"/>
    <cellStyle name="_TableSuperHead_Comps 24May02_Final_DRAFT Results_FY2008 v.01" xfId="2874" xr:uid="{25AA2059-70C7-4B9B-B6EB-4C6BFFE2B42F}"/>
    <cellStyle name="_TableSuperHead_Comps 24May02_Final_DRAFT_Results_FY2009_v.DRAFT" xfId="2875" xr:uid="{A7AA62A9-BAB4-4D1A-80D1-BBF5AA2AAB12}"/>
    <cellStyle name="_TableSuperHead_Comps 24May02_Final_TOOL_Results_1Q2009 v.01" xfId="2876" xr:uid="{2B3F28CD-7063-4C5A-A263-8BDB570517AE}"/>
    <cellStyle name="_TableSuperHead_Debt Adjustment" xfId="2877" xr:uid="{FA3F74BD-0426-4C2C-8A2A-4145AD1CCBD4}"/>
    <cellStyle name="_TableSuperHead_DRAFT Results_1H2008 Geo Segmentation v.01" xfId="2878" xr:uid="{36665DE8-1BB4-49AC-BE30-1442CFEDBDF9}"/>
    <cellStyle name="_TableSuperHead_DRAFT Results_FY2008 v.01" xfId="2879" xr:uid="{D0F1E0DA-40C4-48B4-AC91-86A5FB3D3E9D}"/>
    <cellStyle name="_TableSuperHead_DRAFT_Results_FY2009_v.DRAFT" xfId="2880" xr:uid="{3B96DADF-86F0-412B-BDDE-C6B0B39214D2}"/>
    <cellStyle name="_TableSuperHead_EBITDA_Breakdown2006-08" xfId="2881" xr:uid="{0410CB92-52F7-4D9B-BC95-D69487234A98}"/>
    <cellStyle name="_TableSuperHead_EBITDA_Breakdown2006-08_Tabelle per Documento Piano" xfId="2882" xr:uid="{29B291D5-6F20-4D3C-9BD7-A7FEBD84157F}"/>
    <cellStyle name="_TableSuperHead_MP 2006 Budget - pro-forma covenant compliance model" xfId="2883" xr:uid="{CF825AF8-CDC3-4E64-9DA3-00BE69B07B22}"/>
    <cellStyle name="_TableSuperHead_MP 2006 Budget - pro-forma covenant compliance model_2008 FY Change Free Stock Evaluation v.01" xfId="2884" xr:uid="{010C1F5A-FA3D-4F9A-95AE-C073C47F32EB}"/>
    <cellStyle name="_TableSuperHead_MP 2006 Budget - pro-forma covenant compliance model_2008 FY Change Free Stock Evaluation v.01_Tabelle per Documento Piano" xfId="2885" xr:uid="{2BF8F7CB-F95B-41AD-8A1B-F1F6CD428DC3}"/>
    <cellStyle name="_TableSuperHead_MP 2006 Budget - pro-forma covenant compliance model_DRAFT Results_1H2008 Geo Segmentation v.01" xfId="2886" xr:uid="{EF77D5FC-D526-465A-A152-6A2680BED4D9}"/>
    <cellStyle name="_TableSuperHead_MP 2006 Budget - pro-forma covenant compliance model_DRAFT Results_1H2008 Geo Segmentation v.01_Tabelle per Documento Piano" xfId="2887" xr:uid="{D4DE8065-3810-447A-A6F7-A1A0EB63650E}"/>
    <cellStyle name="_TableSuperHead_MP 2006 Budget - pro-forma covenant compliance model_DRAFT Results_FY2008 v.01" xfId="2888" xr:uid="{58CE7D5A-0D97-4862-988F-BA32983CD2B7}"/>
    <cellStyle name="_TableSuperHead_MP 2006 Budget - pro-forma covenant compliance model_DRAFT_Results_FY2009_v.DRAFT" xfId="2889" xr:uid="{91DF3F15-1EE0-4196-B635-3FF893FAD90F}"/>
    <cellStyle name="_TableSuperHead_MP 2006 Budget - pro-forma covenant compliance model_Tabelle per Documento Piano" xfId="2890" xr:uid="{CBD178D7-A428-4D99-866A-CBD619E8DC1A}"/>
    <cellStyle name="_TableSuperHead_MP 2006 Budget - pro-forma covenant compliance model_TOOL_Results_1Q2009 v.01" xfId="2891" xr:uid="{59B1A852-38DF-41D1-A537-7AA1F296F69F}"/>
    <cellStyle name="_TableSuperHead_MP 2006 Budget - pro-forma covenant compliance model_TOOL_Results_1Q2009 v.01_Tabelle per Documento Piano" xfId="2892" xr:uid="{BA854C85-D4AB-4CB1-A4DC-958CFD8364D4}"/>
    <cellStyle name="_TableSuperHead_TOOL_Results_1Q2009 v.01" xfId="2893" xr:uid="{5681761B-806C-49EF-87E3-791F604C0DBE}"/>
    <cellStyle name="£ BP" xfId="2968" xr:uid="{1444112D-854F-4FB1-931B-BA9CAD1561B9}"/>
    <cellStyle name="£ BP 2" xfId="2969" xr:uid="{DF168703-3942-4B2F-A016-92076CC988BB}"/>
    <cellStyle name="¥ JY" xfId="2970" xr:uid="{3A58C014-EC6D-473F-BF7C-2BED8A41AD64}"/>
    <cellStyle name="¥ JY 2" xfId="2971" xr:uid="{F39DFFC7-793A-49D9-A2D0-AF039E42C825}"/>
    <cellStyle name="=C:\WINDOWS\SYSTEM32\COMMAND.COM" xfId="2929" xr:uid="{B8DDEA20-7BCA-42DC-B95F-7D7DC511F554}"/>
    <cellStyle name="=C:\WINDOWS\SYSTEM32\COMMAND.COM 2" xfId="2930" xr:uid="{C773A4E9-3C22-41E8-962D-06297EBAB525}"/>
    <cellStyle name="=C:\WINDOWS\SYSTEM32\COMMAND.COM 2 2" xfId="2931" xr:uid="{67215A6B-2523-499D-A71F-3C92D1E86C5F}"/>
    <cellStyle name="=C:\WINNT\SYSTEM32\COMMAND.COM" xfId="2932" xr:uid="{0DF33D71-18AA-419B-85E8-14B65CC25121}"/>
    <cellStyle name="•W_laroux" xfId="2928" xr:uid="{0124367F-41DA-4CBF-97BF-A28CA34CDDC5}"/>
    <cellStyle name="0" xfId="2972" xr:uid="{063ACC76-768A-4D94-B1B7-A82FD2DAE849}"/>
    <cellStyle name="0,0_x000d__x000a_NA_x000d__x000a_" xfId="3042" xr:uid="{7BE7D64E-18EF-4CBE-846F-6F7052CC6BC7}"/>
    <cellStyle name="0,0_x000d__x000a_NA_x000d__x000a_ 2" xfId="3043" xr:uid="{0D6A72BD-1468-4512-A76D-FDDCEDD4E57B}"/>
    <cellStyle name="0.00x" xfId="3044" xr:uid="{18DECB4D-6584-4BDC-B8D2-13C04633A3AF}"/>
    <cellStyle name="0.08333333" xfId="3045" xr:uid="{E50A12A6-23C9-499F-A0CE-515DC09AFFC0}"/>
    <cellStyle name="0.0x" xfId="3046" xr:uid="{DFF7D34D-1C2A-457F-BE9E-49A11A2C3DF0}"/>
    <cellStyle name="0_BP2_Tax Depreciation" xfId="2973" xr:uid="{2E324D4F-36ED-4FB8-B007-7C04B83CEE67}"/>
    <cellStyle name="0_BP2_Tax Depreciation " xfId="2974" xr:uid="{22C80B0A-3508-4ABD-98E6-8CD67D7BA973}"/>
    <cellStyle name="0_BP2_Tax Depreciation _2008 FY Change Free Stock Evaluation v.01" xfId="2975" xr:uid="{96F1128E-FD2A-451C-9306-1C6DFB5E5ECF}"/>
    <cellStyle name="0_BP2_Tax Depreciation _DRAFT Results_1H2008 Geo Segmentation v.01" xfId="2976" xr:uid="{EA917C9D-2763-4A0B-B23D-F48F9399B2FB}"/>
    <cellStyle name="0_BP2_Tax Depreciation _DRAFT Results_FY2008 v.01" xfId="2977" xr:uid="{DFF34596-751C-4C3B-9F9D-F4DD94EE5A69}"/>
    <cellStyle name="0_BP2_Tax Depreciation _DRAFT_Results_FY2009_v.DRAFT" xfId="2978" xr:uid="{A644DDB2-FD74-4BB3-95BB-04088316AEF5}"/>
    <cellStyle name="0_BP2_Tax Depreciation _TOOL_Results_1Q2009 v.01" xfId="2979" xr:uid="{C3D40F44-73A0-4B38-B2A4-519A1E3AB5D8}"/>
    <cellStyle name="0_BP2_Tax Depreciation 2" xfId="2980" xr:uid="{912FE381-E810-4194-BF70-B73E877D9F2C}"/>
    <cellStyle name="0_BP2_Tax Depreciation 3" xfId="2981" xr:uid="{FCD45B19-C5E8-4F29-99B4-C16545D2D945}"/>
    <cellStyle name="0_BP2_Tax Depreciation 4" xfId="2982" xr:uid="{2260B03C-8C03-4627-89A6-D90BF8937C06}"/>
    <cellStyle name="0_BP2_Tax Depreciation_2008 FY Change Free Stock Evaluation v.01" xfId="2983" xr:uid="{992452C2-6DEC-4EDD-9FB7-236601B76C15}"/>
    <cellStyle name="0_BP2_Tax Depreciation_2008 FY Change Free Stock Evaluation v.01 2" xfId="2984" xr:uid="{1090DC4A-F3E1-4741-A7AB-E627AAD4FC76}"/>
    <cellStyle name="0_BP2_Tax Depreciation_2008 FY Change Free Stock Evaluation v.01_Dettaglio contratti" xfId="2985" xr:uid="{EB4A8A8D-497A-4618-9F82-02D368335741}"/>
    <cellStyle name="0_BP2_Tax Depreciation_Dettaglio contratti" xfId="2986" xr:uid="{4B1CDB37-C996-4FE0-B9A5-AFD9307676F0}"/>
    <cellStyle name="0_BP2_Tax Depreciation_DRAFT Results_1H2008 Geo Segmentation v.01" xfId="2987" xr:uid="{C88D67F8-FF66-4A78-B8B6-432DB5F1811F}"/>
    <cellStyle name="0_BP2_Tax Depreciation_DRAFT Results_1H2008 Geo Segmentation v.01 2" xfId="2988" xr:uid="{7EFEB9AB-4E63-4BFC-A719-9B2328639E07}"/>
    <cellStyle name="0_BP2_Tax Depreciation_DRAFT Results_1H2008 Geo Segmentation v.01_Dettaglio contratti" xfId="2989" xr:uid="{71860B10-DD87-4D67-B432-5A49EEF54433}"/>
    <cellStyle name="0_BP2_Tax Depreciation_DRAFT Results_FY2008 v.01" xfId="2990" xr:uid="{4F43EBFA-3807-41F5-B882-3CDE63A57688}"/>
    <cellStyle name="0_BP2_Tax Depreciation_DRAFT_Results_FY2009_v.DRAFT" xfId="2991" xr:uid="{80A619BE-6674-4E8E-9CF5-21E478188636}"/>
    <cellStyle name="0_BP2_Tax Depreciation_TOOL_Results_1Q2009 v.01" xfId="2992" xr:uid="{CEE45CE3-1443-4E4A-8BC1-E955A92B4560}"/>
    <cellStyle name="0_BP2_Tax Depreciation_TOOL_Results_1Q2009 v.01 2" xfId="2993" xr:uid="{DE5DA01F-1789-49B4-82DE-EA7309989AD4}"/>
    <cellStyle name="0_BP2_Tax Depreciation_TOOL_Results_1Q2009 v.01_Dettaglio contratti" xfId="2994" xr:uid="{8DB4CBE2-AA90-4704-849E-91A0214E9762}"/>
    <cellStyle name="0_BP3_Tax Depreciation" xfId="2995" xr:uid="{982CED7D-99F7-4A2B-BF6F-7F0C5D44A845}"/>
    <cellStyle name="0_BP3_Tax Depreciation " xfId="2996" xr:uid="{00C171B2-B0A3-4BF5-B402-27477F2EA4AB}"/>
    <cellStyle name="0_BP3_Tax Depreciation _2008 FY Change Free Stock Evaluation v.01" xfId="2997" xr:uid="{97A91D1E-81BD-4239-8CC3-16418331D302}"/>
    <cellStyle name="0_BP3_Tax Depreciation _DRAFT Results_1H2008 Geo Segmentation v.01" xfId="2998" xr:uid="{CFBD5ED4-A518-46D9-B343-235E70ABF2DD}"/>
    <cellStyle name="0_BP3_Tax Depreciation _DRAFT Results_FY2008 v.01" xfId="2999" xr:uid="{E0ECC023-978C-486F-B196-378C3CA116D1}"/>
    <cellStyle name="0_BP3_Tax Depreciation _DRAFT_Results_FY2009_v.DRAFT" xfId="3000" xr:uid="{42D285D6-63CE-4965-824E-F208D6EF578B}"/>
    <cellStyle name="0_BP3_Tax Depreciation _TOOL_Results_1Q2009 v.01" xfId="3001" xr:uid="{234E6056-35DC-4B58-B575-DE7BA6F3B9EB}"/>
    <cellStyle name="0_BP3_Tax Depreciation 2" xfId="3002" xr:uid="{A7CE8450-732D-4502-BF54-BF0194FFDB11}"/>
    <cellStyle name="0_BP3_Tax Depreciation 3" xfId="3003" xr:uid="{A72A86FB-E1E6-40F3-8701-80C8CEAF0026}"/>
    <cellStyle name="0_BP3_Tax Depreciation 4" xfId="3004" xr:uid="{AFD22FEA-ECDD-4C2E-BFBF-750DF3BEC30C}"/>
    <cellStyle name="0_BP3_Tax Depreciation_2008 FY Change Free Stock Evaluation v.01" xfId="3005" xr:uid="{710972EF-325C-430C-BFB7-22B056287359}"/>
    <cellStyle name="0_BP3_Tax Depreciation_2008 FY Change Free Stock Evaluation v.01 2" xfId="3006" xr:uid="{E095B775-B4F6-47DC-9249-2F7562A3ED8C}"/>
    <cellStyle name="0_BP3_Tax Depreciation_2008 FY Change Free Stock Evaluation v.01_Dettaglio contratti" xfId="3007" xr:uid="{A5B5E1D4-154E-4F0D-BFE1-A29133C13418}"/>
    <cellStyle name="0_BP3_Tax Depreciation_Dettaglio contratti" xfId="3008" xr:uid="{937918F0-966E-458E-965C-24DE9ACD165B}"/>
    <cellStyle name="0_BP3_Tax Depreciation_DRAFT Results_1H2008 Geo Segmentation v.01" xfId="3009" xr:uid="{81BFC32E-9F1A-4209-87DA-356A69BE4892}"/>
    <cellStyle name="0_BP3_Tax Depreciation_DRAFT Results_1H2008 Geo Segmentation v.01 2" xfId="3010" xr:uid="{9A30D65A-EFD9-4CD6-938B-B95F39EBA0DF}"/>
    <cellStyle name="0_BP3_Tax Depreciation_DRAFT Results_1H2008 Geo Segmentation v.01_Dettaglio contratti" xfId="3011" xr:uid="{E98828F5-374D-484F-802C-AA593B109C82}"/>
    <cellStyle name="0_BP3_Tax Depreciation_DRAFT Results_FY2008 v.01" xfId="3012" xr:uid="{3A11CB9A-343E-487C-BE84-D046E9370096}"/>
    <cellStyle name="0_BP3_Tax Depreciation_DRAFT_Results_FY2009_v.DRAFT" xfId="3013" xr:uid="{FE134494-C717-4C87-82D7-76CCEE612081}"/>
    <cellStyle name="0_BP3_Tax Depreciation_TOOL_Results_1Q2009 v.01" xfId="3014" xr:uid="{6FB6D31B-C33F-4908-A9B7-D3EAA627CF88}"/>
    <cellStyle name="0_BP3_Tax Depreciation_TOOL_Results_1Q2009 v.01 2" xfId="3015" xr:uid="{84E76AD0-45DA-4ADD-BE0A-D495769161F4}"/>
    <cellStyle name="0_BP3_Tax Depreciation_TOOL_Results_1Q2009 v.01_Dettaglio contratti" xfId="3016" xr:uid="{A13FFF10-4DD9-4BFD-B4DA-05944450BBD8}"/>
    <cellStyle name="0_Tabelle per Documento Piano" xfId="3017" xr:uid="{8D6AA140-CBA7-4B0C-9A8E-EAD3ECDFE57A}"/>
    <cellStyle name="0_Tax Depreciation" xfId="3018" xr:uid="{738C2BB0-0716-4738-B7EE-4FCCA00A1ADB}"/>
    <cellStyle name="0_Tax Depreciation " xfId="3019" xr:uid="{BC7C90F6-83DD-4A77-89FA-CC1D00E73FB1}"/>
    <cellStyle name="0_Tax Depreciation _2008 FY Change Free Stock Evaluation v.01" xfId="3020" xr:uid="{89AF911B-893B-469E-82BA-D0A2ABD85FAA}"/>
    <cellStyle name="0_Tax Depreciation _DRAFT Results_1H2008 Geo Segmentation v.01" xfId="3021" xr:uid="{16F32296-31EE-4256-B1AF-3589678DB136}"/>
    <cellStyle name="0_Tax Depreciation _DRAFT Results_FY2008 v.01" xfId="3022" xr:uid="{1F4D8904-4B27-4929-A877-5C61C1BDF425}"/>
    <cellStyle name="0_Tax Depreciation _DRAFT Results_FY2008 v.01_Dettaglio contratti" xfId="3023" xr:uid="{82C8994F-C7EB-4529-AA70-DB8FAE31695B}"/>
    <cellStyle name="0_Tax Depreciation _DRAFT_Results_FY2009_v.DRAFT" xfId="3024" xr:uid="{0A946C4A-397F-45D9-8835-210FD42EFDD1}"/>
    <cellStyle name="0_Tax Depreciation _DRAFT_Results_FY2009_v.DRAFT_Dettaglio contratti" xfId="3025" xr:uid="{6E50DFA9-F5C4-4CF7-A27B-89820EBBC150}"/>
    <cellStyle name="0_Tax Depreciation _TOOL_Results_1Q2009 v.01" xfId="3026" xr:uid="{6DE9B474-ED8F-48AB-B53A-7CC1598CA421}"/>
    <cellStyle name="0_Tax Depreciation 2" xfId="3027" xr:uid="{1DB8B2FB-7FDD-43EB-B750-5F18441CF9D9}"/>
    <cellStyle name="0_Tax Depreciation 3" xfId="3028" xr:uid="{C51AF6F8-A15A-4BF3-952F-0F336EE2EF5D}"/>
    <cellStyle name="0_Tax Depreciation 4" xfId="3029" xr:uid="{728145FA-82ED-49D1-8584-CF85A259BAF7}"/>
    <cellStyle name="0_Tax Depreciation_2008 FY Change Free Stock Evaluation v.01" xfId="3030" xr:uid="{F9B1C8E7-FB52-4800-B539-754F70BCC84C}"/>
    <cellStyle name="0_Tax Depreciation_2008 FY Change Free Stock Evaluation v.01 2" xfId="3031" xr:uid="{1186E521-18AD-4566-B316-79029137496B}"/>
    <cellStyle name="0_Tax Depreciation_2008 FY Change Free Stock Evaluation v.01_Dettaglio contratti" xfId="3032" xr:uid="{E987BF78-CE70-4115-852B-558AE9BFB873}"/>
    <cellStyle name="0_Tax Depreciation_Dettaglio contratti" xfId="3033" xr:uid="{6C7FBC57-1B57-4CBE-9F80-BCB5BA80F144}"/>
    <cellStyle name="0_Tax Depreciation_DRAFT Results_1H2008 Geo Segmentation v.01" xfId="3034" xr:uid="{000A04FF-52B9-43B2-B6F0-43A27B9E3373}"/>
    <cellStyle name="0_Tax Depreciation_DRAFT Results_1H2008 Geo Segmentation v.01 2" xfId="3035" xr:uid="{034C95EA-C210-43B9-92B0-C00F66D606E5}"/>
    <cellStyle name="0_Tax Depreciation_DRAFT Results_1H2008 Geo Segmentation v.01_Dettaglio contratti" xfId="3036" xr:uid="{6451FEAA-24C9-481C-910D-FFC1D00DC531}"/>
    <cellStyle name="0_Tax Depreciation_DRAFT Results_FY2008 v.01" xfId="3037" xr:uid="{4041BF30-D678-4792-9731-C3E65F9BF049}"/>
    <cellStyle name="0_Tax Depreciation_DRAFT_Results_FY2009_v.DRAFT" xfId="3038" xr:uid="{FB6AC572-6C8F-41FC-B23D-3518D7A3FE96}"/>
    <cellStyle name="0_Tax Depreciation_TOOL_Results_1Q2009 v.01" xfId="3039" xr:uid="{33DE0D93-D3C2-4CA1-AAE0-056090F60592}"/>
    <cellStyle name="0_Tax Depreciation_TOOL_Results_1Q2009 v.01 2" xfId="3040" xr:uid="{951AA106-7D64-4B03-9E35-2E8873696668}"/>
    <cellStyle name="0_Tax Depreciation_TOOL_Results_1Q2009 v.01_Dettaglio contratti" xfId="3041" xr:uid="{B6B4CEBA-F7CE-4BF5-B9C4-A00A8A366B40}"/>
    <cellStyle name="1/1/94" xfId="3047" xr:uid="{BDCF36A0-D91F-4AA9-A890-6F05F08AF4EC}"/>
    <cellStyle name="1994" xfId="3048" xr:uid="{7115AC00-A398-4B33-BFD4-5B39DC1BE89C}"/>
    <cellStyle name="20% - Accent1" xfId="3049" xr:uid="{B59D6F67-F3DE-458F-9344-7CF6089AC6B8}"/>
    <cellStyle name="20% - Accent2" xfId="3050" xr:uid="{E4A4FD80-78D1-49C4-8243-392062BA00D6}"/>
    <cellStyle name="20% - Accent3" xfId="3051" xr:uid="{52171E3E-285A-4A6C-AF27-990101DE0673}"/>
    <cellStyle name="20% - Accent4" xfId="3052" xr:uid="{26435DCE-5A8D-4822-A04F-3448EB5440E0}"/>
    <cellStyle name="20% - Accent5" xfId="3053" xr:uid="{90040F32-D5D9-43F0-9A89-ABD3789F6CD2}"/>
    <cellStyle name="20% - Accent6" xfId="3054" xr:uid="{DBA45832-7D61-461A-91B9-AA0E95EF1198}"/>
    <cellStyle name="20% - Colore 1" xfId="4" builtinId="30"/>
    <cellStyle name="20% - Colore 1 2" xfId="3055" xr:uid="{4C51DF2A-EFC9-4636-86AB-3BE743B0B486}"/>
    <cellStyle name="20% - Colore 2 2" xfId="3056" xr:uid="{FBC89B98-AD56-4C3C-AC8D-E31A67648925}"/>
    <cellStyle name="20% - Colore 3 2" xfId="3057" xr:uid="{EF56BFB2-51E5-4A18-9E36-BB900802EE31}"/>
    <cellStyle name="20% - Colore 4 2" xfId="3058" xr:uid="{5C894E6F-2B9C-44A4-A625-7BD2B6D373ED}"/>
    <cellStyle name="20% - Colore 5" xfId="6" builtinId="46"/>
    <cellStyle name="20% - Colore 5 2" xfId="3059" xr:uid="{22E97517-6D10-4093-81DF-C591CB77B00D}"/>
    <cellStyle name="20% - Colore 6 2" xfId="3060" xr:uid="{94AE7431-D6D1-451E-A99D-0162E66AB7F9}"/>
    <cellStyle name="20% - 강조색1" xfId="3061" xr:uid="{51E8CB00-93DB-469E-9249-4F750E565B8A}"/>
    <cellStyle name="20% - 강조색2" xfId="3062" xr:uid="{64570EB7-95DA-4D8F-9CAA-D8242FBA3946}"/>
    <cellStyle name="20% - 강조색3" xfId="3063" xr:uid="{43A01631-F08A-4959-891E-96C874C11EF5}"/>
    <cellStyle name="20% - 강조색4" xfId="3064" xr:uid="{B3F11B27-9A29-4E69-BD72-DF8C39E10752}"/>
    <cellStyle name="20% - 강조색5" xfId="3065" xr:uid="{71376445-FB93-4AD1-AA56-3C01327AD265}"/>
    <cellStyle name="20% - 강조색6" xfId="3066" xr:uid="{F4F7CCAD-9BEC-46B1-BD3C-3884E3B1F88A}"/>
    <cellStyle name="40% - Accent1" xfId="3067" xr:uid="{47834D0C-2D4F-4D29-8DCF-21EB30E08011}"/>
    <cellStyle name="40% - Accent2" xfId="3068" xr:uid="{909E1D6D-D82A-4EA8-AB2F-C8121B0D7447}"/>
    <cellStyle name="40% - Accent3" xfId="3069" xr:uid="{44B24FC9-F353-452D-B74F-8107B232B51C}"/>
    <cellStyle name="40% - Accent4" xfId="3070" xr:uid="{B62EC8D6-602D-4FE6-8BA8-07F72F8DD91C}"/>
    <cellStyle name="40% - Accent5" xfId="3071" xr:uid="{0A76953A-EC60-47A8-95A7-879D5E24863B}"/>
    <cellStyle name="40% - Accent6" xfId="3072" xr:uid="{C54C3F89-662F-4110-9E7B-7D5D8635B7AA}"/>
    <cellStyle name="40% - Colore 1 2" xfId="3073" xr:uid="{70A5F728-6926-4E2D-A462-E24C299D3155}"/>
    <cellStyle name="40% - Colore 2 2" xfId="3074" xr:uid="{618069F2-8E46-467F-8A88-74DA377BDBE0}"/>
    <cellStyle name="40% - Colore 3 2" xfId="3075" xr:uid="{AD5D72A0-F5F9-4CFF-9552-7D2E7939FA74}"/>
    <cellStyle name="40% - Colore 4 2" xfId="3076" xr:uid="{91DB9F98-9D3D-45F3-8A25-7D5B22A1A7F8}"/>
    <cellStyle name="40% - Colore 5 2" xfId="3077" xr:uid="{D977C31F-C41B-4FD0-B11C-5579CED7A917}"/>
    <cellStyle name="40% - Colore 6 2" xfId="3078" xr:uid="{42D9775E-F755-4BD0-BC34-7176BCCE5086}"/>
    <cellStyle name="40% - 강조색1" xfId="3079" xr:uid="{0A8F8E38-6B38-416C-A705-1F4B2224FA29}"/>
    <cellStyle name="40% - 강조색2" xfId="3080" xr:uid="{07B8C9F8-8ACA-47D9-8968-1DBA87E03DBE}"/>
    <cellStyle name="40% - 강조색3" xfId="3081" xr:uid="{E4BBDBE6-206B-400C-A6ED-34BB0D6E090A}"/>
    <cellStyle name="40% - 강조색4" xfId="3082" xr:uid="{455E623F-C447-4526-8260-8F5B389A1360}"/>
    <cellStyle name="40% - 강조색5" xfId="3083" xr:uid="{46C7AE75-2111-4410-806E-2488267BB9BC}"/>
    <cellStyle name="40% - 강조색6" xfId="3084" xr:uid="{DCCFBDFC-4715-4185-BD2F-750C9A72F2AB}"/>
    <cellStyle name="60% - Accent1" xfId="3085" xr:uid="{BBD278AD-C682-4822-A637-0D6373A151C6}"/>
    <cellStyle name="60% - Accent2" xfId="3086" xr:uid="{93A9683D-D585-40FB-9033-5C2B18720F27}"/>
    <cellStyle name="60% - Accent3" xfId="3087" xr:uid="{FF21268C-049E-4ACF-915E-19681619741B}"/>
    <cellStyle name="60% - Accent4" xfId="3088" xr:uid="{D69414EE-F7EF-4582-91CB-E024D6B2B7A6}"/>
    <cellStyle name="60% - Accent5" xfId="3089" xr:uid="{DFC145C3-4F83-4A8C-A958-ACF1D20260AD}"/>
    <cellStyle name="60% - Accent6" xfId="3090" xr:uid="{75609E43-235E-4E19-B40A-9C3172619190}"/>
    <cellStyle name="60% - Colore 1 2" xfId="3091" xr:uid="{22CCEA96-4995-4349-8DD5-C1274373BE67}"/>
    <cellStyle name="60% - Colore 2 2" xfId="3092" xr:uid="{45DDF8D8-9AC8-4719-94CE-FB9B53831947}"/>
    <cellStyle name="60% - Colore 3 2" xfId="3093" xr:uid="{3C672EAB-66CE-4835-AF3D-E19EADD2A0BE}"/>
    <cellStyle name="60% - Colore 4 2" xfId="3094" xr:uid="{E556BBE0-20DC-4E15-B2EF-AB6D31FA6A2D}"/>
    <cellStyle name="60% - Colore 5 2" xfId="3095" xr:uid="{74226B2A-20A7-455C-927E-163501B5BE87}"/>
    <cellStyle name="60% - Colore 6 2" xfId="3096" xr:uid="{A959FC6F-AB67-4848-9A33-556C076FC211}"/>
    <cellStyle name="60% - 강조색1" xfId="3097" xr:uid="{21B77545-AEAA-4241-8602-A8ECF4054D01}"/>
    <cellStyle name="60% - 강조색2" xfId="3098" xr:uid="{A2C5B55A-EF41-4AF1-ABF1-761CC34B9F17}"/>
    <cellStyle name="60% - 강조색3" xfId="3099" xr:uid="{5A329CF8-0995-4942-8986-C7C0806EE990}"/>
    <cellStyle name="60% - 강조색4" xfId="3100" xr:uid="{39D187E1-8375-4A47-825B-802C62D792C5}"/>
    <cellStyle name="60% - 강조색5" xfId="3101" xr:uid="{5EF6CC7C-2398-4CEE-8F35-C15E37193BB9}"/>
    <cellStyle name="60% - 강조색6" xfId="3102" xr:uid="{9600B8FD-4908-44ED-B1BE-4239A21A7BBD}"/>
    <cellStyle name="7" xfId="3103" xr:uid="{488ADB95-3462-4996-9E6A-15C90F9D566A}"/>
    <cellStyle name="7_Koryo data gathering for 80-20 business combination synergies_update080221" xfId="3104" xr:uid="{51D59A7C-EA90-4CB4-834D-CF48F6506999}"/>
    <cellStyle name="Accent1" xfId="3105" xr:uid="{D47DD55E-63F4-415F-AD34-2BABC7D10ED1}"/>
    <cellStyle name="Accent2" xfId="3106" xr:uid="{959C213D-FD91-4256-9E51-FDF3899EBC56}"/>
    <cellStyle name="Accent3" xfId="3107" xr:uid="{EF9104C6-7B19-4122-A666-EC48E4DFD711}"/>
    <cellStyle name="Accent4" xfId="3108" xr:uid="{62356BA4-544E-49A1-B058-0CF4620D417B}"/>
    <cellStyle name="Accent5" xfId="3109" xr:uid="{DB666B4C-B42E-4D6E-8FB6-099E2C3DFB4B}"/>
    <cellStyle name="Accent6" xfId="3110" xr:uid="{F5EA7C3A-C79F-4E0C-9885-77852B682EC1}"/>
    <cellStyle name="act" xfId="3111" xr:uid="{BFCDBA1F-E42E-49FA-B22A-A578D644A9FC}"/>
    <cellStyle name="AFE" xfId="3112" xr:uid="{39C0D9CE-4EA1-4510-8691-845712AFDED0}"/>
    <cellStyle name="Anni" xfId="3113" xr:uid="{B208FDB4-772D-4895-8F6F-18E32CC0C02B}"/>
    <cellStyle name="Anni 2" xfId="3114" xr:uid="{9E146E65-0D22-4342-AE73-1BF56E5ED6E8}"/>
    <cellStyle name="Anni 2 2" xfId="3115" xr:uid="{6A343A7B-0D81-4098-8CF3-CAD6F7177F47}"/>
    <cellStyle name="Anni 2 2 2" xfId="4856" xr:uid="{EE1DCE56-DB4F-4F96-9879-4F03273D6C77}"/>
    <cellStyle name="Anni 2 2 3" xfId="4582" xr:uid="{B0A76AAF-5420-42BA-837C-FF92F62015B9}"/>
    <cellStyle name="Anni 2 2 4" xfId="4866" xr:uid="{9487CD8D-1548-4814-83C5-CD52F66905F2}"/>
    <cellStyle name="Anni 2 2 5" xfId="4574" xr:uid="{B34D61A2-0D6C-426C-BE94-0C943F30C719}"/>
    <cellStyle name="Anni 2 2 6" xfId="4884" xr:uid="{D9DE7CC5-2977-49BF-B225-2BC45CB9DAD5}"/>
    <cellStyle name="Anni 2 3" xfId="4855" xr:uid="{90BBA6B9-ECE3-437A-B9B0-052D5939CDA8}"/>
    <cellStyle name="Anni 2 4" xfId="4583" xr:uid="{A6E6CFB9-9BDA-40B7-A75A-2F4BE9035C63}"/>
    <cellStyle name="Anni 2 5" xfId="4865" xr:uid="{6B09AF29-B7CA-4FEB-9878-DEAA89645D32}"/>
    <cellStyle name="Anni 2 6" xfId="4575" xr:uid="{F98FDF0A-F3E7-437E-A5F9-40937AE1E115}"/>
    <cellStyle name="Anni 2 7" xfId="4883" xr:uid="{51A265CB-53C3-44DA-B592-051A6DA3BA6C}"/>
    <cellStyle name="Anni 3" xfId="3116" xr:uid="{6EE6720A-C386-40BB-A4AB-8B52ED39B3C7}"/>
    <cellStyle name="Anni 3 2" xfId="3117" xr:uid="{57AF1AE9-0C2F-4ED5-B836-8C2A82CC8B98}"/>
    <cellStyle name="Anni 3 2 2" xfId="4858" xr:uid="{4FF0B098-F690-4211-9FAE-63CD799FAB87}"/>
    <cellStyle name="Anni 3 2 3" xfId="4580" xr:uid="{590ACC30-F8FA-4129-8F22-B695FC3701F3}"/>
    <cellStyle name="Anni 3 2 4" xfId="4868" xr:uid="{1D342966-8DA0-4FD6-892C-D0493341D55C}"/>
    <cellStyle name="Anni 3 2 5" xfId="4572" xr:uid="{726EBB67-B16F-4495-8AE0-924EADBBEF96}"/>
    <cellStyle name="Anni 3 2 6" xfId="4886" xr:uid="{B6F15975-763B-4F6A-9D87-360409C5FBE4}"/>
    <cellStyle name="Anni 3 3" xfId="4857" xr:uid="{52495923-E378-42C5-81DE-BCEF5882CC5C}"/>
    <cellStyle name="Anni 3 4" xfId="4581" xr:uid="{DD5B7836-1484-45CF-AA96-F6A0AF50D45D}"/>
    <cellStyle name="Anni 3 5" xfId="4867" xr:uid="{BAD5CC2B-8D60-4158-8D6F-B48B1F1E4BED}"/>
    <cellStyle name="Anni 3 6" xfId="4573" xr:uid="{AA0D1AD6-B1E4-4072-9A64-35DDD39B92C8}"/>
    <cellStyle name="Anni 3 7" xfId="4885" xr:uid="{92B6FBEB-56F3-4414-A0CE-83681E26F58F}"/>
    <cellStyle name="Anni 4" xfId="3118" xr:uid="{0C1BFED4-C0AD-4C49-B67E-4F93761F92CF}"/>
    <cellStyle name="Anni 4 2" xfId="4859" xr:uid="{4370F8FD-48AF-4391-8405-B3E6E17558D6}"/>
    <cellStyle name="Anni 4 3" xfId="4579" xr:uid="{E4770E59-BF62-440E-9717-26CE012FDED9}"/>
    <cellStyle name="Anni 4 4" xfId="4869" xr:uid="{2C60CA9F-5CF7-4672-B8A8-5593A3DF848B}"/>
    <cellStyle name="Anni 4 5" xfId="4571" xr:uid="{D1A0CE55-DA15-4F19-8765-A275A57A808E}"/>
    <cellStyle name="Anni 4 6" xfId="4887" xr:uid="{C7101C4A-B284-49F9-AA99-09E6EB710537}"/>
    <cellStyle name="Anni 5" xfId="4854" xr:uid="{FB64A9C2-8C4A-48B6-A188-9E369BE26D84}"/>
    <cellStyle name="Anni 6" xfId="4584" xr:uid="{1AC6CA66-EC9E-4EC3-8FA7-088B4059A1FA}"/>
    <cellStyle name="Anni 7" xfId="4864" xr:uid="{E3F87788-ED5F-4FEC-A25F-12708363E3FE}"/>
    <cellStyle name="Anni 8" xfId="4576" xr:uid="{88B2F952-B156-4597-AED1-1BD97F774BB3}"/>
    <cellStyle name="Anni 9" xfId="4882" xr:uid="{0B7E747F-F805-4106-86F9-F149246BEFD0}"/>
    <cellStyle name="args.style" xfId="3119" xr:uid="{BEF71DC7-7A99-4279-A977-6E02CB70B814}"/>
    <cellStyle name="AutoFormat Options" xfId="3120" xr:uid="{BE1745DE-91D3-429F-9298-14F24389BD17}"/>
    <cellStyle name="AutoFormat Options 2" xfId="3121" xr:uid="{8EA5ACF9-82E0-4D49-B144-CBA790248079}"/>
    <cellStyle name="AutoFormat Options 2 2" xfId="3122" xr:uid="{5AC74721-BA75-4435-99EC-3CD8361D0996}"/>
    <cellStyle name="AutoFormat Options 3" xfId="3123" xr:uid="{F053003D-EEF0-4932-BAAC-E1842FF7D410}"/>
    <cellStyle name="Band 2" xfId="3124" xr:uid="{B1CDF92A-E08A-4ED0-BA3E-DF7E9AD3AE6D}"/>
    <cellStyle name="Banner" xfId="3125" xr:uid="{C4894053-E1BC-422A-9984-EF5F44B62A72}"/>
    <cellStyle name="bbox" xfId="3126" xr:uid="{DD26B7C1-9414-4846-B19B-ABAB33FC542A}"/>
    <cellStyle name="bbox 2" xfId="3127" xr:uid="{3C62E52B-1FAB-4D6A-B51C-6B92F3ADCC0C}"/>
    <cellStyle name="black-white" xfId="3128" xr:uid="{39173A53-E2A1-4C43-80C7-9A359EF3B862}"/>
    <cellStyle name="black-white small" xfId="3129" xr:uid="{BC2BD174-A622-447F-9412-506B9E1FFA27}"/>
    <cellStyle name="black-white_2008 FY Change Free Stock Evaluation v.01" xfId="3130" xr:uid="{2CDBB9BA-DF00-455F-B6F5-4F4106E4D1B1}"/>
    <cellStyle name="Blue" xfId="3131" xr:uid="{0CA1BA0D-CB4E-49EC-AC7F-CF682A86FEA4}"/>
    <cellStyle name="Blue - Normal" xfId="3132" xr:uid="{98C337A0-F21C-46A6-A498-4A096DAE8A78}"/>
    <cellStyle name="Blue - small" xfId="3133" xr:uid="{B3CE2DC5-E531-4FF5-823B-1D6A835C3AE9}"/>
    <cellStyle name="Blue - underline, small" xfId="3134" xr:uid="{A91B65E8-E805-4548-8123-925494B9D9DD}"/>
    <cellStyle name="blue shading" xfId="3135" xr:uid="{135AD06D-C792-4D93-B121-6CB4776F8E5A}"/>
    <cellStyle name="Blue Title" xfId="3136" xr:uid="{BC357D2E-7157-4F0F-B3A2-F5E68EED468B}"/>
    <cellStyle name="Body_$Numeric" xfId="3137" xr:uid="{98F453F1-0112-448D-860F-62D56E14E8BC}"/>
    <cellStyle name="Bold 11" xfId="3138" xr:uid="{DEB521B0-3E59-4ED9-8958-B364C700C836}"/>
    <cellStyle name="Bold/Border" xfId="3139" xr:uid="{B58559D1-C552-4F3C-ACC8-9507F46D341E}"/>
    <cellStyle name="bord" xfId="3140" xr:uid="{4DCBAE0E-8D00-4E86-B147-A77989C3391E}"/>
    <cellStyle name="BoxHeading" xfId="3141" xr:uid="{0025DD11-251B-475D-829A-7C14488ACA7A}"/>
    <cellStyle name="BoxHeading 2" xfId="3142" xr:uid="{F4CA33CA-81E6-4FDC-AB6F-CC65E118D477}"/>
    <cellStyle name="Bullet" xfId="3143" xr:uid="{4289F16F-64D2-4802-BEA4-810DB4404213}"/>
    <cellStyle name="Bullet 2" xfId="3144" xr:uid="{E7D04AB1-FF09-48F3-A5E4-ABD243D81CA4}"/>
    <cellStyle name="C01_Main head_BP_Stats" xfId="3145" xr:uid="{3876BDB0-BB17-4980-AB42-923D202849F3}"/>
    <cellStyle name="C02_Column heads" xfId="3146" xr:uid="{5016D1FE-B585-4789-B65B-99FAC7869588}"/>
    <cellStyle name="C03_Sub head bold" xfId="3147" xr:uid="{F89CD502-4C63-4FD2-864A-4FFDAED210A3}"/>
    <cellStyle name="C03a_Sub head" xfId="3148" xr:uid="{0E5D8D80-60E9-4BA1-8F7D-020151A19D1E}"/>
    <cellStyle name="C04_Total text white bold" xfId="3149" xr:uid="{9F60B3FE-00A5-40A8-815D-E7B7E35BEA9F}"/>
    <cellStyle name="C04a_Total text black" xfId="3150" xr:uid="{0395ED80-059D-458F-AC00-C5492D036A27}"/>
    <cellStyle name="C05_Main text" xfId="3151" xr:uid="{B4B7E737-DBC3-4306-AE8C-E1EC59102946}"/>
    <cellStyle name="C06_Figs" xfId="3152" xr:uid="{62B01F25-A3AB-4646-9A68-BFDD7A7CB456}"/>
    <cellStyle name="C07_Figs 1 dec percent" xfId="3153" xr:uid="{8E387A3E-D372-4D1D-AED0-E8E3532F993C}"/>
    <cellStyle name="C08_Figs 1 decimal" xfId="3154" xr:uid="{C09970A6-1C1B-4F88-B3B8-76C714D4AED8}"/>
    <cellStyle name="C09_Notes" xfId="3155" xr:uid="{78D461A1-FB9C-4063-9C24-D25FF69E76A7}"/>
    <cellStyle name="Calc Currency (0)" xfId="3156" xr:uid="{7C13C995-AE6E-4C67-B453-3FDEF20FEEB7}"/>
    <cellStyle name="Calc Currency (0) 2" xfId="3157" xr:uid="{40EC5912-DFD8-4311-8377-2BE457C25DF8}"/>
    <cellStyle name="Calc Currency (0) 2 2" xfId="3158" xr:uid="{8A6EADB8-82D5-4721-B864-5ACB3BE2D73C}"/>
    <cellStyle name="Calc Currency (2)" xfId="3159" xr:uid="{65C2AACF-1B70-4574-AF6E-A78E790FA80E}"/>
    <cellStyle name="Calc Percent (0)" xfId="3160" xr:uid="{0586B50A-534C-4DA6-8EB3-7D590AB23911}"/>
    <cellStyle name="Calc Percent (1)" xfId="3161" xr:uid="{6BD2DCB7-AA30-4415-B2B1-A26EECAADB7E}"/>
    <cellStyle name="Calc Percent (1) 2" xfId="3162" xr:uid="{91582DDF-02BF-4037-88AF-5103B66748D9}"/>
    <cellStyle name="Calc Percent (1) 2 2" xfId="3163" xr:uid="{33512F30-98E8-4151-B8AC-467919027D09}"/>
    <cellStyle name="Calc Percent (2)" xfId="3164" xr:uid="{27F8292D-AA04-4F65-8D6E-AC8F3D3BB096}"/>
    <cellStyle name="Calc Percent (2) 2" xfId="3165" xr:uid="{99FBA3C4-F816-4D57-A741-DEDBE2D9D04C}"/>
    <cellStyle name="Calc Percent (2) 2 2" xfId="3166" xr:uid="{849B155D-AB8F-48AB-A2DF-130893A0B38F}"/>
    <cellStyle name="Calc Units (0)" xfId="3167" xr:uid="{D93D285E-CB49-4622-9BEF-8FFD84882B72}"/>
    <cellStyle name="Calc Units (1)" xfId="3168" xr:uid="{96BF0B0E-6C1E-4D73-9F18-FED93574B320}"/>
    <cellStyle name="Calc Units (2)" xfId="3169" xr:uid="{9AE9CBD8-1A84-444E-A487-A6776D235D1E}"/>
    <cellStyle name="Calcolo" xfId="2" builtinId="22"/>
    <cellStyle name="Calcolo 2" xfId="3170" xr:uid="{7C737C66-5BB5-4158-9EAF-6D943CC0E1C6}"/>
    <cellStyle name="Calcolo 2 2" xfId="3171" xr:uid="{6BFAEF12-5E95-49B6-B432-1A29225BA4C9}"/>
    <cellStyle name="Calcolo 2 2 2" xfId="4863" xr:uid="{99AAA12A-0FB9-4697-94ED-450D446D489C}"/>
    <cellStyle name="Calcolo 2 2 3" xfId="4577" xr:uid="{84BC827E-8F5F-4246-B235-F0079D32CD6A}"/>
    <cellStyle name="Calcolo 2 2 4" xfId="4871" xr:uid="{91276820-EF03-4DAB-B12A-7D53CE38F712}"/>
    <cellStyle name="Calcolo 2 2 5" xfId="4569" xr:uid="{8BBFDC7E-054E-41B9-B723-3F414EE04EAD}"/>
    <cellStyle name="Calcolo 2 2 6" xfId="4909" xr:uid="{C8FC04FB-81B5-4A40-8537-0F5C5A233FA4}"/>
    <cellStyle name="Calcolo 2 3" xfId="4862" xr:uid="{CBFA59C6-89F8-4D1A-AC02-A0EC50380A7E}"/>
    <cellStyle name="Calcolo 2 4" xfId="4578" xr:uid="{BEDE3794-1E9B-4D1A-B90A-2F1C6EE9D463}"/>
    <cellStyle name="Calcolo 2 5" xfId="4870" xr:uid="{83F8543B-3B97-4D05-BAFE-D48730D8AAC8}"/>
    <cellStyle name="Calcolo 2 6" xfId="4570" xr:uid="{75DE60AC-18B5-4AF0-ACFE-0AC41C59F2BC}"/>
    <cellStyle name="Calcolo 2 7" xfId="4908" xr:uid="{124F1902-E8FA-4C0C-B072-E1D424FBF360}"/>
    <cellStyle name="calculated" xfId="3172" xr:uid="{80CA467B-C9EB-431F-8725-866125D27F45}"/>
    <cellStyle name="category" xfId="3173" xr:uid="{880DDFC5-8124-4EAB-999C-CCF3765ACDB2}"/>
    <cellStyle name="Cella collegata 2" xfId="3174" xr:uid="{2BF71874-930C-4F85-87FB-5BC6944B1A65}"/>
    <cellStyle name="Cella da controllare 2" xfId="3175" xr:uid="{EE06E733-C0CA-4642-9348-6051C9B3BB96}"/>
    <cellStyle name="Center" xfId="3176" xr:uid="{D27F0369-9C90-4561-9786-1761575DECCF}"/>
    <cellStyle name="Center 2" xfId="3177" xr:uid="{1F03EE0D-CCEC-43D4-93F7-A255544C1E89}"/>
    <cellStyle name="check" xfId="3178" xr:uid="{97CA0D75-A750-495D-8ACB-2EAC14D42F8C}"/>
    <cellStyle name="Co. Names" xfId="3179" xr:uid="{D313457E-6BAE-428F-A131-60F331D06235}"/>
    <cellStyle name="Co. Names - Bold" xfId="3180" xr:uid="{CE2C7D4C-496A-4CE5-9ACB-2ED15DC1567D}"/>
    <cellStyle name="Co. Names 2" xfId="3181" xr:uid="{DBACCDD0-1425-4149-BED6-67DAE6507180}"/>
    <cellStyle name="Co. Names 3" xfId="3182" xr:uid="{DCE1F710-2172-48E3-8202-498DD8D21AF9}"/>
    <cellStyle name="Co. Names 4" xfId="3183" xr:uid="{274FDB5C-7B6F-4FB1-AB49-05B3B1E086B8}"/>
    <cellStyle name="Collegamento ipertestuale 2" xfId="3184" xr:uid="{61C8BD03-6B9F-4985-8D62-ABAC8BD81459}"/>
    <cellStyle name="Collegamento ipertestuale 2 2" xfId="3185" xr:uid="{926B71CB-7FEE-47DE-B20D-D85927864CB4}"/>
    <cellStyle name="Collegamento ipertestuale 2 3" xfId="3186" xr:uid="{E77B82CD-5DDF-447B-95AA-A286263BED33}"/>
    <cellStyle name="Colore 1" xfId="3" builtinId="29"/>
    <cellStyle name="Colore 1 2" xfId="3187" xr:uid="{1968C66B-7853-476A-B0AD-5FA20E752AE0}"/>
    <cellStyle name="Colore 2 2" xfId="3188" xr:uid="{CC67A8D4-A13F-4152-88A3-F696DB9C78A6}"/>
    <cellStyle name="Colore 3 2" xfId="3189" xr:uid="{B97D6DA6-3617-4A3F-BB55-2081CC48C4FF}"/>
    <cellStyle name="Colore 4 2" xfId="3190" xr:uid="{5171917A-0BE9-4FAE-8B43-07DE90706A16}"/>
    <cellStyle name="Colore 5" xfId="5" builtinId="45"/>
    <cellStyle name="Colore 5 2" xfId="3191" xr:uid="{5AE8257B-7EFC-48CC-900C-6E5F83AD4493}"/>
    <cellStyle name="Colore 6 2" xfId="3192" xr:uid="{E0F331CE-4390-4603-95E6-45C1C7B306B7}"/>
    <cellStyle name="ColumnHead" xfId="3193" xr:uid="{3DA29DCB-6332-43DB-8B23-91E837756D15}"/>
    <cellStyle name="ColumnHead 2" xfId="3194" xr:uid="{748E0A7E-4F17-4A72-8626-2559061497BA}"/>
    <cellStyle name="ColumnHeadings" xfId="3195" xr:uid="{0C6DC0DD-E121-490A-B0B1-E6D5CCB87495}"/>
    <cellStyle name="ColumnHeadings2" xfId="3196" xr:uid="{21752AE2-3EDB-4D1B-BFA9-37D57D2299F4}"/>
    <cellStyle name="Comma [0]" xfId="3197" xr:uid="{FE818353-AC3F-4CBF-915D-D39F4EC723FD}"/>
    <cellStyle name="Comma [0] 2" xfId="3198" xr:uid="{998C9F70-271A-4FA1-95B9-EF85C45B6FB0}"/>
    <cellStyle name="Comma [0] 2 2" xfId="3199" xr:uid="{98FBCF80-195C-4E06-AC14-2D484101764F}"/>
    <cellStyle name="Comma [00]" xfId="3200" xr:uid="{AE2F000A-7116-4368-BECA-85D4AEF1E455}"/>
    <cellStyle name="Comma [1]" xfId="3201" xr:uid="{AFF3B8E4-07A6-43B6-8F9F-AB666B492340}"/>
    <cellStyle name="Comma 0" xfId="3202" xr:uid="{83D1FBC2-5F96-46C0-B422-5617A7647DCE}"/>
    <cellStyle name="Comma 0*" xfId="3203" xr:uid="{99A58698-1019-496F-91CF-55FDBF8F3A9C}"/>
    <cellStyle name="Comma 2" xfId="3204" xr:uid="{099D6C5B-0319-4AC3-AC23-4D07E9A91926}"/>
    <cellStyle name="Comma 3*" xfId="3205" xr:uid="{C9791F5F-DDE9-4B10-8A8A-032B22D536E5}"/>
    <cellStyle name="comma zerodec" xfId="3206" xr:uid="{7EEA2781-5DA6-4E7E-807E-BA1088633863}"/>
    <cellStyle name="Comma.0" xfId="3208" xr:uid="{FE76C519-DDD7-472C-B8C0-F4288B36A0E6}"/>
    <cellStyle name="Comma.00" xfId="3209" xr:uid="{08DBD2F4-2ACC-489F-A1E2-ABE29672AFF1}"/>
    <cellStyle name="Comma_~0000564" xfId="3207" xr:uid="{9F427176-AF68-4E38-8233-06E500D7593C}"/>
    <cellStyle name="Comma0" xfId="3210" xr:uid="{8FA2E58C-BB95-4A9B-9E53-6FD0452E9085}"/>
    <cellStyle name="CommaKM" xfId="3211" xr:uid="{72D08AE8-288E-43AC-986D-CF6AA031BA01}"/>
    <cellStyle name="CommaKM 2" xfId="3212" xr:uid="{88D3C0E5-D4C1-4739-AF43-55C2C9A4D647}"/>
    <cellStyle name="Comment" xfId="3213" xr:uid="{F4A7DD25-DD39-4840-9E15-0233E5143C94}"/>
    <cellStyle name="Comment 2" xfId="3214" xr:uid="{9338FA3F-74D2-40C0-AA7E-38DDA22D2EF1}"/>
    <cellStyle name="Comment 2 2" xfId="3215" xr:uid="{81BAEC02-CB32-48AF-A4B3-C6449943A032}"/>
    <cellStyle name="Commento" xfId="3216" xr:uid="{00632644-839B-45E8-9F6B-79E2DB44EC32}"/>
    <cellStyle name="Commento 2" xfId="3217" xr:uid="{441249D6-A5BC-481F-99F0-0C0970426D5A}"/>
    <cellStyle name="Commento 3" xfId="3218" xr:uid="{0960D988-0961-44F0-A211-A40B595DAC52}"/>
    <cellStyle name="CoTitle" xfId="3219" xr:uid="{815F9585-5A5C-48BF-8E6D-57EFBE6A10C6}"/>
    <cellStyle name="CoTitle 2" xfId="3220" xr:uid="{C5D2DFB8-2D18-4BA3-8505-19D74B1D1F38}"/>
    <cellStyle name="Currency" xfId="9" xr:uid="{D5A33A4C-AD83-4FB4-8D34-52F06FEB96C5}"/>
    <cellStyle name="Currency [0]" xfId="3221" xr:uid="{9E11F1BE-7DBB-4A7D-A5C5-B89F9E6F4815}"/>
    <cellStyle name="Currency [0] 2" xfId="3222" xr:uid="{EEC3D962-936F-4333-A0DB-4904FFACA77D}"/>
    <cellStyle name="Currency [0] 2 2" xfId="3223" xr:uid="{8A8FCAF3-F338-4A48-B02F-B7310F0EACC7}"/>
    <cellStyle name="Currency [00]" xfId="3224" xr:uid="{C9A8093D-0266-40B8-9B59-70CF6C159DC3}"/>
    <cellStyle name="Currency 0" xfId="3225" xr:uid="{EFD33914-5CB4-4806-8023-4D20142D936A}"/>
    <cellStyle name="Currency 2" xfId="3226" xr:uid="{11E40965-1A17-487D-8EB4-3B8016D10FED}"/>
    <cellStyle name="Currency_~0000564" xfId="3227" xr:uid="{2C5346A8-B0B8-4CF4-AAD3-4A72E7A958ED}"/>
    <cellStyle name="Currency1" xfId="3228" xr:uid="{70D2BB5C-6D04-44C7-9797-8D7B0E33C322}"/>
    <cellStyle name="CurrencyKMB" xfId="3229" xr:uid="{203386E8-1FFD-437C-B6CA-6C2B8575554A}"/>
    <cellStyle name="CurrencyKMB 2" xfId="3230" xr:uid="{799E814D-8E27-4187-BF7F-B534EEF4A0F3}"/>
    <cellStyle name="Dash" xfId="3231" xr:uid="{AFA9B98E-1384-40C9-97A1-D1691E824919}"/>
    <cellStyle name="Dash 2" xfId="3232" xr:uid="{8E1A78B5-BD3D-4E75-B3B2-8BA4C6380E07}"/>
    <cellStyle name="Data" xfId="3233" xr:uid="{6FEFEB15-7A84-488C-97E6-3CD0D3FC15AD}"/>
    <cellStyle name="Date" xfId="3234" xr:uid="{89F09AD6-3CC4-4B4E-BE0E-DD7CB659BD67}"/>
    <cellStyle name="Date Aligned" xfId="3235" xr:uid="{2924F5A5-E7DA-4E4B-98BE-A25BFC111213}"/>
    <cellStyle name="Date Short" xfId="3236" xr:uid="{45AF04F0-38CF-41A9-B6C2-4DDE8FDEFA76}"/>
    <cellStyle name="Date Short 2" xfId="3237" xr:uid="{368AF944-424C-4FA0-9FF2-628052C052AF}"/>
    <cellStyle name="Date_Dettagli Economici GRUPPO - Budget 2011_gnl new" xfId="3238" xr:uid="{F81A520F-15A8-4D7F-93B4-3E043CEDE17B}"/>
    <cellStyle name="Decimal 1" xfId="3239" xr:uid="{9F374BF7-BBC2-4BFE-9621-2CD572AD05E5}"/>
    <cellStyle name="Decimal 1 2" xfId="3240" xr:uid="{D3985D17-0C23-4572-9274-98FA9C09588E}"/>
    <cellStyle name="Decimal 2" xfId="3241" xr:uid="{D57812A0-40AA-4399-86DF-1F0934EA40FB}"/>
    <cellStyle name="Decimal 3" xfId="3242" xr:uid="{414ADCA2-1E7E-4912-A8AC-14F4C7426199}"/>
    <cellStyle name="default" xfId="3243" xr:uid="{8B3ED426-760D-4B17-A8DC-F092C39014DF}"/>
    <cellStyle name="Delta (0)" xfId="3244" xr:uid="{3A8B01B8-96ED-4271-A6A6-1AFD4389C2EB}"/>
    <cellStyle name="Delta (0) 2" xfId="3245" xr:uid="{D24D563A-9076-402E-89F5-39BA7C0A91EA}"/>
    <cellStyle name="Delta (0) 2 2" xfId="3246" xr:uid="{95F9D784-46E5-4ED5-8D09-DDADC2D3FE00}"/>
    <cellStyle name="Dettaglio1" xfId="3247" xr:uid="{19DC088E-84F9-4573-99E2-B84C182E2A9D}"/>
    <cellStyle name="Dettaglio2" xfId="3248" xr:uid="{F8C5C896-577A-44CA-AAC5-267364270684}"/>
    <cellStyle name="Dezimal [0]_Investment Summary - PFI June 1999 (TEST)" xfId="3249" xr:uid="{004B3199-56F4-487B-91C7-D370D9D779E3}"/>
    <cellStyle name="Dezimal_Utopia 5_1 to 5_22 update 21" xfId="3250" xr:uid="{07D797AA-E712-4561-9D9B-5996C5E284D6}"/>
    <cellStyle name="Dollar" xfId="3251" xr:uid="{CF1479A1-E2E1-4EEE-9A35-DB0EBBD26DD2}"/>
    <cellStyle name="Dollar (zero dec)" xfId="3252" xr:uid="{EE136FA6-F30F-44CB-B81D-6B2E071ACD0A}"/>
    <cellStyle name="Dollars" xfId="3253" xr:uid="{89DCDF36-B798-45AC-B133-7B4E09C9A81F}"/>
    <cellStyle name="Dollars 2" xfId="3254" xr:uid="{906CA6CF-1227-403F-9E3C-9B8C0C98DD34}"/>
    <cellStyle name="Dotted Line" xfId="3255" xr:uid="{6BA981C7-F0C7-4813-B1B8-7899B5D02783}"/>
    <cellStyle name="Enter Currency (0)" xfId="3256" xr:uid="{26E92220-4238-400D-8E52-4EBD3F711C55}"/>
    <cellStyle name="Enter Currency (2)" xfId="3257" xr:uid="{B8B01209-4734-4C7A-B6C8-82677B200716}"/>
    <cellStyle name="Enter Units (0)" xfId="3258" xr:uid="{E0FC764A-B2BC-4D91-9A67-FA02E2F0F4AC}"/>
    <cellStyle name="Enter Units (1)" xfId="3259" xr:uid="{110CD725-811B-416A-903C-3E566692DA6D}"/>
    <cellStyle name="Enter Units (2)" xfId="3260" xr:uid="{1C67D32A-483B-416D-9AE8-C9F36ACBDB28}"/>
    <cellStyle name="Euro" xfId="3261" xr:uid="{3CB9375A-025E-4391-B647-BBD62F10DABB}"/>
    <cellStyle name="Euro 2" xfId="3262" xr:uid="{69F86EC6-8BA4-4525-A2AA-0EF47DC8AEDF}"/>
    <cellStyle name="Euro 2 2" xfId="3263" xr:uid="{C9C6054E-598C-46E7-911D-0FFC9E8A2914}"/>
    <cellStyle name="Euro 2 3" xfId="3264" xr:uid="{57E5D0E6-3222-4AF9-B46F-E0A79923FA0A}"/>
    <cellStyle name="Euro 3" xfId="3265" xr:uid="{ACDDB119-64A3-40A0-A2CD-240D802D4CE1}"/>
    <cellStyle name="Euro 4" xfId="3266" xr:uid="{E0DBA6F2-4007-4DD0-95F2-F3635079998D}"/>
    <cellStyle name="Euro_Piano dismissioni ITALGAS 2012-2015" xfId="3267" xr:uid="{03690CA4-FE82-40C1-9B21-E0CB79BB2FCE}"/>
    <cellStyle name="exp" xfId="3268" xr:uid="{BC500FA5-0238-4A2C-B8A4-754B6E9B79F5}"/>
    <cellStyle name="FieldName" xfId="3269" xr:uid="{DFA6ABC4-D20C-4B3A-AD93-0051D169EF8E}"/>
    <cellStyle name="FieldName 10" xfId="4940" xr:uid="{FBE11EF4-8775-4C0B-BF4A-B6CDD9ED3927}"/>
    <cellStyle name="FieldName 2" xfId="3270" xr:uid="{9C862B99-E0AB-4373-899C-473D413D4A98}"/>
    <cellStyle name="FieldName 2 2" xfId="3271" xr:uid="{DF310484-B1F7-45F1-BAA2-72E616648F3A}"/>
    <cellStyle name="FieldName 2 2 2" xfId="3272" xr:uid="{1A834F72-4B20-4CCD-92A9-9FEA46D23EDE}"/>
    <cellStyle name="FieldName 2 2 2 2" xfId="4875" xr:uid="{7464041F-0A18-40C7-8E38-AC0978F7E96A}"/>
    <cellStyle name="FieldName 2 2 2 3" xfId="4565" xr:uid="{600738FE-ED89-4633-AF04-CD11CE3FCAF4}"/>
    <cellStyle name="FieldName 2 2 2 4" xfId="4916" xr:uid="{177D9ACB-3BF0-4F2E-B4E4-FDD30C5F4E8E}"/>
    <cellStyle name="FieldName 2 2 2 5" xfId="4535" xr:uid="{541E37CA-14A2-4A83-AF7D-D2961DD792F8}"/>
    <cellStyle name="FieldName 2 2 2 6" xfId="4936" xr:uid="{5E1DFF6F-1C9B-4F04-A19D-A1576323C535}"/>
    <cellStyle name="FieldName 2 2 3" xfId="4874" xr:uid="{7C69B37C-4786-4263-8E3B-6B7B9307C748}"/>
    <cellStyle name="FieldName 2 2 4" xfId="4566" xr:uid="{CFACFFD0-2EF2-4564-B57D-482B8EF57988}"/>
    <cellStyle name="FieldName 2 2 5" xfId="4915" xr:uid="{A4FD1B6B-CC6D-4FAD-A6ED-6E3826D017CD}"/>
    <cellStyle name="FieldName 2 2 6" xfId="4536" xr:uid="{7B2C14AA-C909-4F21-A4E9-25DF763CFB9A}"/>
    <cellStyle name="FieldName 2 2 7" xfId="4941" xr:uid="{2D6B4C8C-7C1E-4E78-AC13-06ACB996C1CB}"/>
    <cellStyle name="FieldName 2 3" xfId="3273" xr:uid="{B9949E9A-D1A3-4B3D-9545-8186590DB1EA}"/>
    <cellStyle name="FieldName 2 3 2" xfId="4876" xr:uid="{475138F8-F443-458B-9F7C-C3ADD33800BD}"/>
    <cellStyle name="FieldName 2 3 3" xfId="4564" xr:uid="{0DB67D11-0C0C-491F-97E6-A112385C7E95}"/>
    <cellStyle name="FieldName 2 3 4" xfId="4917" xr:uid="{78A2591F-753B-430E-95D2-DFCA6827BEED}"/>
    <cellStyle name="FieldName 2 3 5" xfId="4534" xr:uid="{88CD1FAB-1E87-456D-ABD2-BB88A4D540B1}"/>
    <cellStyle name="FieldName 2 3 6" xfId="4937" xr:uid="{52F28934-B730-4226-A12C-11CBD98C8619}"/>
    <cellStyle name="FieldName 2 4" xfId="4873" xr:uid="{E315A781-9AC8-4400-AB46-6F873B6DC22F}"/>
    <cellStyle name="FieldName 2 5" xfId="4568" xr:uid="{283A99CB-E3E0-4CF8-8E99-492E65D47FF5}"/>
    <cellStyle name="FieldName 2 6" xfId="4910" xr:uid="{A5C82B2E-6FEA-48DD-AF0A-551DE91DCE43}"/>
    <cellStyle name="FieldName 2 7" xfId="4537" xr:uid="{09103B86-7F9B-4139-A776-05353EB340B6}"/>
    <cellStyle name="FieldName 2 8" xfId="4939" xr:uid="{2EC2D812-4E6B-4AD4-B15D-176EA6AFE291}"/>
    <cellStyle name="FieldName 3" xfId="3274" xr:uid="{90557E4A-122A-438D-BD4F-0B76CF0CE762}"/>
    <cellStyle name="FieldName 3 2" xfId="3275" xr:uid="{ECFA12E4-F776-45FD-AA48-670486AD31D7}"/>
    <cellStyle name="FieldName 3 2 2" xfId="4878" xr:uid="{3B03A16E-8015-41D6-A9E3-4364109D90A7}"/>
    <cellStyle name="FieldName 3 2 3" xfId="4562" xr:uid="{906289DE-8011-4A89-9006-3025009C5685}"/>
    <cellStyle name="FieldName 3 2 4" xfId="4912" xr:uid="{0C49913B-DD15-4B39-851C-2D997A8E838C}"/>
    <cellStyle name="FieldName 3 2 5" xfId="4532" xr:uid="{5123737F-60EE-485E-AE02-6F9E954613D0}"/>
    <cellStyle name="FieldName 3 2 6" xfId="4942" xr:uid="{E12A00A8-227B-4CF2-84C8-213056C65904}"/>
    <cellStyle name="FieldName 3 3" xfId="4877" xr:uid="{6E4266B6-3F81-49B8-BA1E-056FC703C5CC}"/>
    <cellStyle name="FieldName 3 4" xfId="4563" xr:uid="{88AC0948-397D-450C-9E69-9F07B9BDE8D5}"/>
    <cellStyle name="FieldName 3 5" xfId="4918" xr:uid="{F64DDA66-4FD1-46EE-A75D-455B6F485A9D}"/>
    <cellStyle name="FieldName 3 6" xfId="4533" xr:uid="{DCAE6690-5DAA-4FD5-BF11-AF8722BDBA71}"/>
    <cellStyle name="FieldName 3 7" xfId="4938" xr:uid="{F255D7CE-0943-45E6-855F-76B5E7A039B1}"/>
    <cellStyle name="FieldName 4" xfId="3276" xr:uid="{5D139174-E4C1-4552-AFED-F86150D4C8D6}"/>
    <cellStyle name="FieldName 4 2" xfId="3277" xr:uid="{FDF3ADAD-E06C-414D-9EC4-7B4FFF084502}"/>
    <cellStyle name="FieldName 4 2 2" xfId="4880" xr:uid="{0C989BAC-28F3-495A-8E68-87C85DAB8572}"/>
    <cellStyle name="FieldName 4 2 3" xfId="4560" xr:uid="{348EC5C3-EC51-4BEC-A645-2DA04B975211}"/>
    <cellStyle name="FieldName 4 2 4" xfId="4914" xr:uid="{37D7106C-7AA6-4FF8-85B2-0C300B37A195}"/>
    <cellStyle name="FieldName 4 2 5" xfId="4531" xr:uid="{949E9AEE-5D7E-42DF-9EB2-0AB9F75A027D}"/>
    <cellStyle name="FieldName 4 2 6" xfId="4944" xr:uid="{397653E8-4ABC-4569-9F7B-44E6F47E271B}"/>
    <cellStyle name="FieldName 4 3" xfId="4879" xr:uid="{AF83C3BC-8C73-492E-80AF-70704530620C}"/>
    <cellStyle name="FieldName 4 4" xfId="4561" xr:uid="{4A71BAA7-2804-4650-9C9F-B8D7E97318AF}"/>
    <cellStyle name="FieldName 4 5" xfId="4913" xr:uid="{D16DF1FB-27D2-4400-973F-E111A16E4226}"/>
    <cellStyle name="FieldName 4 6" xfId="4530" xr:uid="{7CFB07F5-31CA-434D-9D27-4A34D9D61608}"/>
    <cellStyle name="FieldName 4 7" xfId="4943" xr:uid="{7D1172B6-7370-4344-907D-54D7B53347B3}"/>
    <cellStyle name="FieldName 5" xfId="3278" xr:uid="{6AD6ADCE-87C7-494D-8E0F-E9F047B6D256}"/>
    <cellStyle name="FieldName 5 2" xfId="4881" xr:uid="{C3D1DDA8-B51F-4A58-B7E5-1910E532807F}"/>
    <cellStyle name="FieldName 5 3" xfId="4559" xr:uid="{F4DC0E58-57DA-40F7-9795-0B9A20DA764C}"/>
    <cellStyle name="FieldName 5 4" xfId="4919" xr:uid="{90FDC466-9D32-491B-9B9E-574DB5A75AC9}"/>
    <cellStyle name="FieldName 5 5" xfId="4529" xr:uid="{48B059EE-CC31-479D-9012-A934D0CAF7D8}"/>
    <cellStyle name="FieldName 5 6" xfId="4945" xr:uid="{CE130BCE-63C7-4877-AD96-F816F4FE60B1}"/>
    <cellStyle name="FieldName 6" xfId="4872" xr:uid="{F2FEDAB4-D56A-43EF-A796-887C5FE907E7}"/>
    <cellStyle name="FieldName 7" xfId="4567" xr:uid="{59A88366-4612-4E4C-9283-982B3565AC4A}"/>
    <cellStyle name="FieldName 8" xfId="4911" xr:uid="{CCC78037-2E7F-4A02-B0D4-2C0A0A3A1B68}"/>
    <cellStyle name="FieldName 9" xfId="4538" xr:uid="{A638F20A-3980-4A6A-A019-32DFA217ACE7}"/>
    <cellStyle name="Fixed" xfId="3279" xr:uid="{20B0D376-E446-40CC-8F3F-34067B94FCA2}"/>
    <cellStyle name="Fixed  - Style5" xfId="3280" xr:uid="{DFC1830A-3498-4851-8427-C2676D447F02}"/>
    <cellStyle name="Fixed_Dettagli Economici GRUPPO - Budget 2011_gnl new" xfId="3281" xr:uid="{66267943-F1A1-4B30-91FD-976C7531DBB0}"/>
    <cellStyle name="Followed Hyperlink_Cash Flow" xfId="3282" xr:uid="{970D9BC7-4B5C-4655-8863-495AD68F4E4F}"/>
    <cellStyle name="Footnote" xfId="3283" xr:uid="{B83B930A-E75A-492B-B8B8-D529907AED3D}"/>
    <cellStyle name="Footnotes" xfId="3284" xr:uid="{19A12352-E2F1-4924-8980-05A9DF5CE7B3}"/>
    <cellStyle name="Formula" xfId="3285" xr:uid="{98CB63D0-39C0-4153-A9B7-70F036FF748D}"/>
    <cellStyle name="Formula 2" xfId="3286" xr:uid="{8E3DDD82-47B2-4D00-A50D-C41578479610}"/>
    <cellStyle name="gbox" xfId="3287" xr:uid="{191D15E4-DFC0-45FC-B0DC-DBF28D7FB7DC}"/>
    <cellStyle name="Grey" xfId="3288" xr:uid="{503F09D6-7DCB-4A43-843F-D13510943A64}"/>
    <cellStyle name="Grey 2" xfId="3289" xr:uid="{A8E99B6A-3FB3-4539-8E32-E539A9F1486B}"/>
    <cellStyle name="Grey 2 2" xfId="3290" xr:uid="{5996337F-7235-4B5F-A4AF-2A3DFDFBF336}"/>
    <cellStyle name="Grey 3" xfId="3291" xr:uid="{F6E37588-1CFD-4B74-B43F-D651F7D24B93}"/>
    <cellStyle name="grey dark" xfId="3292" xr:uid="{EF818C84-CC57-4993-8BDF-E205EA75E211}"/>
    <cellStyle name="grey_2008 FY Change Free Stock Evaluation v.01" xfId="3293" xr:uid="{24427764-1447-4F4A-9718-D1DE1D2FDBDC}"/>
    <cellStyle name="Hard Percent" xfId="3294" xr:uid="{5E9E3381-6B2A-4DF5-8673-31E8117B92BF}"/>
    <cellStyle name="Header" xfId="3295" xr:uid="{E355AD41-4EB9-4CB0-BBCC-BFDACE4D5F34}"/>
    <cellStyle name="Header1" xfId="3296" xr:uid="{5B6C55AC-A1C6-43FE-8E78-94DC14F10417}"/>
    <cellStyle name="Header2" xfId="3297" xr:uid="{6BE4FBCA-A73B-44BE-8717-B54AAD713884}"/>
    <cellStyle name="Header2 2" xfId="3298" xr:uid="{76EDB81E-ADD0-4835-908A-44332BBF7F05}"/>
    <cellStyle name="Header2 2 2" xfId="3299" xr:uid="{64B55BC0-8BB8-4A15-BE49-5CCBCF84164F}"/>
    <cellStyle name="Header2 2 2 2" xfId="4890" xr:uid="{1D6B3997-DB99-45A8-98B9-99777E726889}"/>
    <cellStyle name="Header2 2 2 3" xfId="4556" xr:uid="{700504E1-F535-44FE-A23E-2AD5D18B44BE}"/>
    <cellStyle name="Header2 2 2 4" xfId="4922" xr:uid="{82458168-F189-4DBE-BFBE-A357C47D042B}"/>
    <cellStyle name="Header2 2 2 5" xfId="4526" xr:uid="{372B7417-56A3-4CB3-B803-F09CA6E518EE}"/>
    <cellStyle name="Header2 2 2 6" xfId="4948" xr:uid="{42F3ABB9-293A-436D-89E7-78D14EF18E01}"/>
    <cellStyle name="Header2 2 3" xfId="4889" xr:uid="{7D437DBF-B79B-4E44-8722-512DBBBF7D96}"/>
    <cellStyle name="Header2 2 4" xfId="4557" xr:uid="{D4830175-0F90-49A9-A8B3-8EE545619655}"/>
    <cellStyle name="Header2 2 5" xfId="4921" xr:uid="{915A4B69-5B08-49CE-A7B2-38E17AF011C9}"/>
    <cellStyle name="Header2 2 6" xfId="4527" xr:uid="{8BCDCB75-CDC5-4FB2-99E1-2B7059984D09}"/>
    <cellStyle name="Header2 2 7" xfId="4947" xr:uid="{D2B7DE16-1EDC-4C6A-BF1F-515CB1D6DB23}"/>
    <cellStyle name="Header2 3" xfId="3300" xr:uid="{D445CB60-4742-4427-BC25-FB25D2EC6BF3}"/>
    <cellStyle name="Header2 3 2" xfId="3301" xr:uid="{2CC2BB83-58CE-40F4-8DE5-E99161CCACD2}"/>
    <cellStyle name="Header2 3 2 2" xfId="4892" xr:uid="{25BAF61E-C83A-44A2-9407-B7A6C2FDA55E}"/>
    <cellStyle name="Header2 3 2 3" xfId="4554" xr:uid="{3DD68DFC-F804-491C-B217-734B873685B4}"/>
    <cellStyle name="Header2 3 2 4" xfId="4924" xr:uid="{5F7D4EAA-3587-4984-ADC4-2851D804855C}"/>
    <cellStyle name="Header2 3 2 5" xfId="4524" xr:uid="{1604C8D0-51EC-4F08-AD31-A991ABC0035A}"/>
    <cellStyle name="Header2 3 2 6" xfId="4950" xr:uid="{AD72D754-7288-442E-B2AB-4B13908F6423}"/>
    <cellStyle name="Header2 3 3" xfId="4891" xr:uid="{D61CDC03-D84D-4E61-8E3C-98C3CB9D5292}"/>
    <cellStyle name="Header2 3 4" xfId="4555" xr:uid="{6B35875D-7B7E-4C1E-9B26-CB2C04CD62F8}"/>
    <cellStyle name="Header2 3 5" xfId="4923" xr:uid="{16A65E92-D091-47B5-A5C1-D4A4E5A846FF}"/>
    <cellStyle name="Header2 3 6" xfId="4525" xr:uid="{F2F370D1-26B8-4C9E-BB88-9431444CBB74}"/>
    <cellStyle name="Header2 3 7" xfId="4949" xr:uid="{26D29B70-CC14-4A18-9446-F6ED82ACDFEF}"/>
    <cellStyle name="Header2 4" xfId="3302" xr:uid="{DF4CC5A9-48C6-4A05-982B-1BA3DB8A9B36}"/>
    <cellStyle name="Header2 4 2" xfId="4893" xr:uid="{AD124600-DAD4-498C-9304-D79635346BF1}"/>
    <cellStyle name="Header2 4 3" xfId="4553" xr:uid="{86E8969E-AE8B-4F92-8347-A275EEF2FD19}"/>
    <cellStyle name="Header2 4 4" xfId="4925" xr:uid="{4B3CAF34-13A9-47EB-90E6-5791BB23F222}"/>
    <cellStyle name="Header2 4 5" xfId="4523" xr:uid="{D1B59631-7B02-48F4-BE53-C7AAB96D6AB4}"/>
    <cellStyle name="Header2 4 6" xfId="4951" xr:uid="{88D8B858-96DE-416D-B0BD-1E40A6D7B427}"/>
    <cellStyle name="Header2 5" xfId="4888" xr:uid="{7AD5380A-4921-476E-A4CF-B7A81C78DB68}"/>
    <cellStyle name="Header2 6" xfId="4558" xr:uid="{E05BBE9A-E8E6-42AF-8722-4BE0194F3778}"/>
    <cellStyle name="Header2 7" xfId="4920" xr:uid="{294D71B0-00E5-46D2-B6E5-1E49481B85BD}"/>
    <cellStyle name="Header2 8" xfId="4528" xr:uid="{62BF83E4-5C6D-4493-B9B7-E2D837B96177}"/>
    <cellStyle name="Header2 9" xfId="4946" xr:uid="{C0D35453-9D06-455C-B13D-9C807971F6D0}"/>
    <cellStyle name="Headin - Style6" xfId="3303" xr:uid="{E518F9F8-0838-4501-B9B9-66B1FCAA2D0D}"/>
    <cellStyle name="Heading 2" xfId="3304" xr:uid="{F2727432-0583-4234-9098-95BE64615CBA}"/>
    <cellStyle name="Heading 3" xfId="3305" xr:uid="{8C4D780A-0DC3-4386-B863-CC6E5566EF4E}"/>
    <cellStyle name="Heading1" xfId="3306" xr:uid="{448091B7-562E-430E-BBBE-ED79CF44C65C}"/>
    <cellStyle name="Heading2" xfId="3307" xr:uid="{5C00DB7E-BEB2-4FD8-ABF4-3045E456FA05}"/>
    <cellStyle name="highlight yellow" xfId="3308" xr:uid="{3D2A8DAD-6B98-4332-AE58-94ADA8DFA3D9}"/>
    <cellStyle name="Hyperlink" xfId="3309" xr:uid="{F4687CCD-F995-4945-86AE-4D592E57A9C0}"/>
    <cellStyle name="Hyperlink 2" xfId="3310" xr:uid="{CF4C104B-4C95-4FB6-B4C6-D628DB6FEEB9}"/>
    <cellStyle name="Hyperlink 2 2" xfId="3311" xr:uid="{CFC1B880-6F13-4EF7-9FE6-09282B390E73}"/>
    <cellStyle name="Hyperlink 3" xfId="3312" xr:uid="{8C8411F8-F335-4719-8C11-9EA2463304F9}"/>
    <cellStyle name="Importi 1 Libero" xfId="3313" xr:uid="{703D0532-809A-48DB-8008-0D9D3F9EC86D}"/>
    <cellStyle name="Importi 1 Migliaia (0)" xfId="3314" xr:uid="{71228ABA-70F2-4E59-8DB0-ED5AC4CA5BE8}"/>
    <cellStyle name="Importi 2 Libero" xfId="3315" xr:uid="{D1FA7091-3710-4B06-AD78-449B5775121A}"/>
    <cellStyle name="Importi 2 Migliaia (0)" xfId="3316" xr:uid="{AA8C2340-2559-4465-83AC-1A8719B77B3B}"/>
    <cellStyle name="Input %" xfId="3325" xr:uid="{4581D7B4-5E95-4CDB-98E9-3119568F9A55}"/>
    <cellStyle name="Input [yellow]" xfId="3317" xr:uid="{2A9518B1-A63D-4021-BF9A-5A5AC69E4AED}"/>
    <cellStyle name="Input [yellow] 2" xfId="3318" xr:uid="{0DF63C89-BB93-4A56-9A72-5C90095FC8DF}"/>
    <cellStyle name="Input [yellow] 2 2" xfId="3319" xr:uid="{F98215C1-E13D-4B82-B834-7B5E6058A112}"/>
    <cellStyle name="Input [yellow] 2 2 2" xfId="3320" xr:uid="{49ACDBA4-3C21-4BA7-A706-8669C0C6611B}"/>
    <cellStyle name="Input [yellow] 2 2 2 2" xfId="4897" xr:uid="{678955C7-1B8F-4FA1-AF52-DE79EAEAEFC7}"/>
    <cellStyle name="Input [yellow] 2 2 2 3" xfId="4549" xr:uid="{D1C9BC33-B3E8-4B32-A1E3-F26C7597412E}"/>
    <cellStyle name="Input [yellow] 2 2 2 4" xfId="4926" xr:uid="{4CC054AD-D8CD-4BDA-8743-EF24F9653214}"/>
    <cellStyle name="Input [yellow] 2 2 2 5" xfId="4519" xr:uid="{4BF94364-5ED8-4ED7-BDB7-E25C67E867FC}"/>
    <cellStyle name="Input [yellow] 2 2 2 6" xfId="4955" xr:uid="{6249950C-A1B9-40D5-9326-9EE171C34F07}"/>
    <cellStyle name="Input [yellow] 2 2 3" xfId="4896" xr:uid="{14949F41-058C-4DDF-8F00-9E21A521F0D5}"/>
    <cellStyle name="Input [yellow] 2 2 4" xfId="4550" xr:uid="{819CB21F-0540-44EC-8ADC-104CF10F10DC}"/>
    <cellStyle name="Input [yellow] 2 2 5" xfId="4520" xr:uid="{3DF552F2-FE22-47D1-9E3B-AFE2D0CA2084}"/>
    <cellStyle name="Input [yellow] 2 2 6" xfId="4954" xr:uid="{09D9FE04-7D25-406F-82E4-D8E8EB45CECE}"/>
    <cellStyle name="Input [yellow] 2 3" xfId="3321" xr:uid="{9C62EA36-7821-4C96-8301-C446D47068E3}"/>
    <cellStyle name="Input [yellow] 2 3 2" xfId="4898" xr:uid="{E4BE9281-1AFD-48A9-83A3-8576B978ACA4}"/>
    <cellStyle name="Input [yellow] 2 3 3" xfId="4548" xr:uid="{FEAB64FD-937B-42E0-847B-CD047979ECB8}"/>
    <cellStyle name="Input [yellow] 2 3 4" xfId="4927" xr:uid="{DF17F45F-A96D-4A50-AAE2-8DCEBB78D1C5}"/>
    <cellStyle name="Input [yellow] 2 3 5" xfId="4518" xr:uid="{B6F7618B-6B23-4EB6-97B7-8D5EDD2AA0E8}"/>
    <cellStyle name="Input [yellow] 2 3 6" xfId="4956" xr:uid="{132E23F7-8A18-49FB-A237-53874EB19517}"/>
    <cellStyle name="Input [yellow] 2 4" xfId="4895" xr:uid="{4CA05CB5-E41D-4B5D-9653-19010DCBAFD7}"/>
    <cellStyle name="Input [yellow] 2 5" xfId="4551" xr:uid="{52DB8A55-FC20-45B9-9AE9-7366DCD94E1F}"/>
    <cellStyle name="Input [yellow] 2 6" xfId="4521" xr:uid="{60C18694-1E9D-47F5-BB39-8AF42C3F34CF}"/>
    <cellStyle name="Input [yellow] 2 7" xfId="4953" xr:uid="{409BDEAC-A2F6-483F-A11D-12104564145F}"/>
    <cellStyle name="Input [yellow] 3" xfId="3322" xr:uid="{D6A4747C-2632-4B2C-A045-903D2D5E5A10}"/>
    <cellStyle name="Input [yellow] 3 2" xfId="3323" xr:uid="{C484B8C6-7A5F-43B5-B5CF-7616E0EC585D}"/>
    <cellStyle name="Input [yellow] 3 2 2" xfId="4900" xr:uid="{67128152-D996-4823-8262-4A6E45C5DAB3}"/>
    <cellStyle name="Input [yellow] 3 2 3" xfId="4546" xr:uid="{20CFE66D-1296-4FE1-A4EF-E1F968321DA8}"/>
    <cellStyle name="Input [yellow] 3 2 4" xfId="4928" xr:uid="{6E69E6F1-6326-43B3-990C-2F7BFD3519EF}"/>
    <cellStyle name="Input [yellow] 3 2 5" xfId="4516" xr:uid="{6CEAA1BC-40B6-4F31-96B6-93970DF964F0}"/>
    <cellStyle name="Input [yellow] 3 2 6" xfId="4958" xr:uid="{850DA33E-EEC5-41B2-BA68-7F29B57C36AB}"/>
    <cellStyle name="Input [yellow] 3 3" xfId="4899" xr:uid="{745DDD14-5B3D-42B5-A8F4-260209E4096C}"/>
    <cellStyle name="Input [yellow] 3 4" xfId="4547" xr:uid="{DCD7CC37-EB3B-485A-BFF7-D7A0A7580A33}"/>
    <cellStyle name="Input [yellow] 3 5" xfId="4517" xr:uid="{0BE2A217-C167-4F63-AF09-7DFAF22436A4}"/>
    <cellStyle name="Input [yellow] 3 6" xfId="4957" xr:uid="{F68E0BC4-3180-441F-9E03-2B2396D79B81}"/>
    <cellStyle name="Input [yellow] 4" xfId="3324" xr:uid="{C9A2EABF-4AD5-4048-8AE2-F1C543FA7BAC}"/>
    <cellStyle name="Input [yellow] 4 2" xfId="4901" xr:uid="{169458C2-C24C-47C0-BCD3-9E874525642D}"/>
    <cellStyle name="Input [yellow] 4 3" xfId="4545" xr:uid="{E2E803DA-471F-4C3C-BF2C-195B687DA0CC}"/>
    <cellStyle name="Input [yellow] 4 4" xfId="4929" xr:uid="{15C09D18-B6C8-4AAC-A3D2-246A9777FC1F}"/>
    <cellStyle name="Input [yellow] 4 5" xfId="4515" xr:uid="{C219747E-355A-48E1-8504-0105DDFD9FAD}"/>
    <cellStyle name="Input [yellow] 4 6" xfId="4959" xr:uid="{9F04FFED-19A4-4105-8C96-81B8B10E7587}"/>
    <cellStyle name="Input [yellow] 5" xfId="4894" xr:uid="{2B9FEF5E-F543-4A50-AB23-792AEB9EE01C}"/>
    <cellStyle name="Input [yellow] 6" xfId="4552" xr:uid="{9BA111A4-F45B-4BB7-AB74-A1656AB8E7D0}"/>
    <cellStyle name="Input [yellow] 7" xfId="4522" xr:uid="{75B9623C-CC24-4BC0-A5ED-3570B566AC25}"/>
    <cellStyle name="Input [yellow] 8" xfId="4952" xr:uid="{0AAF6C5F-1959-47F2-B1E9-4B31F1DED2CB}"/>
    <cellStyle name="Input 1" xfId="3326" xr:uid="{A06CC58A-69F6-4F20-89BF-273E94A262D8}"/>
    <cellStyle name="Input 1 2" xfId="3327" xr:uid="{9ADD8F78-0E82-4870-83E6-30E4438130DF}"/>
    <cellStyle name="Input 2" xfId="3328" xr:uid="{4FC337B5-F3CF-4397-B06A-CE21549E7141}"/>
    <cellStyle name="Input 2 2" xfId="3329" xr:uid="{592937D4-75A4-4EC3-B596-A0607C776B57}"/>
    <cellStyle name="Input 2 2 2" xfId="4903" xr:uid="{C2472E5E-6AE0-48FF-96A3-6E6342B0CB12}"/>
    <cellStyle name="Input 2 2 3" xfId="4543" xr:uid="{6D3F7551-96C6-4906-BDF2-2BE5F9B2D955}"/>
    <cellStyle name="Input 2 2 4" xfId="4931" xr:uid="{7D020C29-A2B2-403B-B4CF-EDBCE489A267}"/>
    <cellStyle name="Input 2 2 5" xfId="4513" xr:uid="{9E3561C9-EC24-425F-8B8E-60DAFD1028D7}"/>
    <cellStyle name="Input 2 2 6" xfId="4961" xr:uid="{2263E868-E26B-42D1-9B98-FE58B856E1F8}"/>
    <cellStyle name="Input 2 3" xfId="4902" xr:uid="{1A8DE2B1-1200-4076-9E73-F23C3465B20C}"/>
    <cellStyle name="Input 2 4" xfId="4544" xr:uid="{5BD51883-078D-47BD-B43A-3A5F3BDA704D}"/>
    <cellStyle name="Input 2 5" xfId="4930" xr:uid="{8825DFE4-B797-4EE8-A611-B8ACB565357F}"/>
    <cellStyle name="Input 2 6" xfId="4514" xr:uid="{965735D0-EFBC-42AD-B79E-C3ABB96E6C15}"/>
    <cellStyle name="Input 2 7" xfId="4960" xr:uid="{B1288E29-F947-47DD-A607-5BC4D3B8FE01}"/>
    <cellStyle name="Input 3" xfId="3330" xr:uid="{8ABA54A0-ED8A-4226-9FD3-0D1F6D71213C}"/>
    <cellStyle name="Input 4" xfId="3331" xr:uid="{3FCAA11E-B325-4427-B397-B94F62395C54}"/>
    <cellStyle name="Input 4 2" xfId="3332" xr:uid="{50ACFBED-1E50-4FD1-B34F-7976794723BE}"/>
    <cellStyle name="Input 4 2 2" xfId="4905" xr:uid="{B59FBCE6-E7DE-43BC-9D98-C44980375054}"/>
    <cellStyle name="Input 4 2 3" xfId="4541" xr:uid="{1AE55C0C-7583-49A4-A55A-232DD608DA15}"/>
    <cellStyle name="Input 4 2 4" xfId="4933" xr:uid="{278FAF3F-6039-40F9-A5DC-5D4FA43A59F7}"/>
    <cellStyle name="Input 4 2 5" xfId="4511" xr:uid="{BE5887FC-04AE-411E-AE68-E83F56D1C4A3}"/>
    <cellStyle name="Input 4 2 6" xfId="4963" xr:uid="{8C828217-21D7-4D1B-B59D-0E5F7FF0BB39}"/>
    <cellStyle name="Input 4 3" xfId="4904" xr:uid="{CA42863E-8152-47E1-9E42-B45BA1D11A21}"/>
    <cellStyle name="Input 4 4" xfId="4542" xr:uid="{0F294090-78B8-44EF-A4DD-F270775500C8}"/>
    <cellStyle name="Input 4 5" xfId="4932" xr:uid="{FC035534-1A68-4A62-A2A2-FAF0503BECD6}"/>
    <cellStyle name="Input 4 6" xfId="4512" xr:uid="{77831227-364D-41FA-9A0A-D74CC81AED9D}"/>
    <cellStyle name="Input 4 7" xfId="4962" xr:uid="{A3561191-510F-45B2-B4E1-24AE1D75A596}"/>
    <cellStyle name="Input Cells" xfId="3333" xr:uid="{43B9D95D-C6B0-46C9-B764-FAB0CE0FF873}"/>
    <cellStyle name="InputCell" xfId="3334" xr:uid="{B20BEBFB-B717-4420-939F-E6746254D14F}"/>
    <cellStyle name="itmln" xfId="3335" xr:uid="{07777E33-0E27-49EC-BC3A-5AA580AA3B04}"/>
    <cellStyle name="Komma_p&amp;l (2)" xfId="3336" xr:uid="{63046C05-CCC5-4DE6-93C7-1FAB5D57980B}"/>
    <cellStyle name="KPMG Heading 1" xfId="3337" xr:uid="{5F75B19F-6818-4771-B5DA-42BF33EBA09A}"/>
    <cellStyle name="KPMG Heading 2" xfId="3338" xr:uid="{06BE51F7-1515-4FCD-A710-3577B2B632A7}"/>
    <cellStyle name="KPMG Heading 3" xfId="3339" xr:uid="{DE4DEA00-0827-414E-A5EF-1E9E0297AFCD}"/>
    <cellStyle name="KPMG Heading 4" xfId="3340" xr:uid="{0BFD7D85-6473-4FE5-9ACD-75DD9E53F599}"/>
    <cellStyle name="KPMG Normal" xfId="3341" xr:uid="{AA3515F0-88D2-47EA-AD25-F8E63BD390F0}"/>
    <cellStyle name="KPMG Normal Text" xfId="3342" xr:uid="{49031BF2-BA47-4F23-A8C0-41FA7708724E}"/>
    <cellStyle name="Label" xfId="3343" xr:uid="{1709D5E5-0C5A-41FC-A16B-4F8037F4E567}"/>
    <cellStyle name="Lien hypertexte" xfId="3344" xr:uid="{925A5EE6-9692-4985-A67C-62F57870097C}"/>
    <cellStyle name="Lien hypertexte 2" xfId="3345" xr:uid="{D21D3ABD-1E33-4A59-AEEF-3B73DD083A9B}"/>
    <cellStyle name="Lien hypertexte 2 2" xfId="3346" xr:uid="{42D97F42-0299-4734-AB3E-DB9744D6954A}"/>
    <cellStyle name="Lien hypertexte 3" xfId="3347" xr:uid="{B7472C1E-7FF5-42ED-94DD-0D28C55DBB65}"/>
    <cellStyle name="Lien hypertexte visité" xfId="3348" xr:uid="{3E33F65A-6FFF-4CF7-AA3F-AEF2760C17E3}"/>
    <cellStyle name="Lien hypertexte visité 2" xfId="3349" xr:uid="{B553F1CA-9ACE-4B4D-90E5-3F44AE009956}"/>
    <cellStyle name="Lien hypertexte visité 2 2" xfId="3350" xr:uid="{5924A218-7A38-4A6E-8284-252653A7BD4F}"/>
    <cellStyle name="Lien hypertexte visité 3" xfId="3351" xr:uid="{0E9B3012-82F5-45CE-849D-3621F7EEC3CE}"/>
    <cellStyle name="Lien hypertexte_2 FCST AES" xfId="3352" xr:uid="{567DB2E4-4851-4A8B-B44B-03B0D2E4E9F5}"/>
    <cellStyle name="Line D - Style1" xfId="3353" xr:uid="{44E80865-7DC5-4C9B-8BF2-3A2F04A7D14F}"/>
    <cellStyle name="Line D - Style2" xfId="3354" xr:uid="{9B32EC01-11F0-4EED-9820-5EFE597FDD74}"/>
    <cellStyle name="Line D - Style3" xfId="3355" xr:uid="{BDF46D19-3133-4F88-B8F3-4AEFBE22CD6B}"/>
    <cellStyle name="Line S - Style4" xfId="3356" xr:uid="{3349A060-716A-4979-A582-D6805A3ADD98}"/>
    <cellStyle name="Line S - Style4 2" xfId="3357" xr:uid="{10754E61-0F05-4C34-BEBF-D68615122769}"/>
    <cellStyle name="Line S - Style4 2 2" xfId="4907" xr:uid="{44C0ABB1-AEE0-4A55-B2CF-B98FD578F35B}"/>
    <cellStyle name="Line S - Style4 2 3" xfId="4539" xr:uid="{E688EA7C-956E-4815-AAB3-CF194EC9A114}"/>
    <cellStyle name="Line S - Style4 2 4" xfId="4935" xr:uid="{D6633DD5-9BDA-43CA-BC24-67C136915021}"/>
    <cellStyle name="Line S - Style4 2 5" xfId="4509" xr:uid="{F6C729CE-B477-4D1E-86C8-0035D39F0499}"/>
    <cellStyle name="Line S - Style4 2 6" xfId="4965" xr:uid="{17474DAF-D657-4588-B563-656E06E5B6AE}"/>
    <cellStyle name="Line S - Style4 3" xfId="4906" xr:uid="{B36E4777-B149-456D-AE97-D272F9485418}"/>
    <cellStyle name="Line S - Style4 4" xfId="4540" xr:uid="{882629AA-318B-405A-82D5-2BEBAA062AAD}"/>
    <cellStyle name="Line S - Style4 5" xfId="4934" xr:uid="{6601F43C-1961-408B-B8B5-5B12899516A3}"/>
    <cellStyle name="Line S - Style4 6" xfId="4510" xr:uid="{4414E22C-9B4F-4480-B9F1-F05CD42A7DD9}"/>
    <cellStyle name="Line S - Style4 7" xfId="4964" xr:uid="{A22BB1BE-8E52-47B0-98EE-0EB78FF66BC0}"/>
    <cellStyle name="Link Currency (0)" xfId="3358" xr:uid="{C0B043C5-1D03-49C8-A46A-BBE0BF41BE90}"/>
    <cellStyle name="Link Currency (2)" xfId="3359" xr:uid="{B81A3496-22F8-46EB-BE73-DAA5AA54206E}"/>
    <cellStyle name="Link Units (0)" xfId="3360" xr:uid="{4E522811-409E-4B30-B16A-0C4005A7DBE6}"/>
    <cellStyle name="Link Units (1)" xfId="3361" xr:uid="{19E70B90-6896-43A6-98D8-D0B287C6FA6F}"/>
    <cellStyle name="Link Units (2)" xfId="3362" xr:uid="{24227CA2-FBD3-4ADA-B880-0E3CACA3AA12}"/>
    <cellStyle name="linked" xfId="3363" xr:uid="{AEFADDE7-A5AF-4838-AFEE-3F7E6F14F3D7}"/>
    <cellStyle name="Livello1" xfId="3364" xr:uid="{E0E9C5BA-0B19-4EA5-AF39-2E30EFCAD567}"/>
    <cellStyle name="Livello1 2" xfId="3365" xr:uid="{5A0CC5EB-4A6D-44D1-986E-94E85D1A35A0}"/>
    <cellStyle name="Livello1 2 2" xfId="3366" xr:uid="{2E98265C-88A5-4878-8F56-E662D2F796D8}"/>
    <cellStyle name="Livello2" xfId="3367" xr:uid="{E0908CDD-66DE-4FAD-A978-272E48B5ED84}"/>
    <cellStyle name="Livello3" xfId="3368" xr:uid="{32122D23-71CC-473B-B555-38D394C17B34}"/>
    <cellStyle name="Livello3 2" xfId="3369" xr:uid="{61412995-6431-445C-8AB8-193706474D9D}"/>
    <cellStyle name="LN" xfId="3370" xr:uid="{E64392FB-CB3E-4501-B971-AC05E5B190B9}"/>
    <cellStyle name="LN 2" xfId="3371" xr:uid="{1145ED55-636C-4C56-A23F-0DF3CD6ACD3A}"/>
    <cellStyle name="m" xfId="3372" xr:uid="{1FC74D7A-58DB-4FA2-AFCE-A7B6C5012259}"/>
    <cellStyle name="Mesi" xfId="3373" xr:uid="{995E9E7C-E07B-47DA-AE50-320A1C8B5538}"/>
    <cellStyle name="Migliaia" xfId="1" builtinId="3"/>
    <cellStyle name="Migliaia (,0)" xfId="3374" xr:uid="{10D89A77-E677-4F1F-BD71-32BE5672CEA9}"/>
    <cellStyle name="Migliaia (,0) 2" xfId="3375" xr:uid="{E0AB9DDB-B823-4929-953D-52177E550938}"/>
    <cellStyle name="Migliaia (+0)" xfId="3376" xr:uid="{7DD83840-B7D8-4F3D-8B38-6A70BA061C8C}"/>
    <cellStyle name="Migliaia (+0) 2" xfId="3377" xr:uid="{3F1582CE-F677-44D4-8EBA-1935AF66963F}"/>
    <cellStyle name="Migliaia (0)" xfId="3381" xr:uid="{80867528-E768-46A2-A445-D91FAD7A08AF}"/>
    <cellStyle name="Migliaia (0) 2" xfId="3382" xr:uid="{81AF52BE-3507-4432-8878-7FE23E798CF3}"/>
    <cellStyle name="Migliaia (0) 2 2" xfId="3383" xr:uid="{31CF275D-889D-4CFF-88B6-0CE6CB6B54AA}"/>
    <cellStyle name="Migliaia (0)_CDM_2nov99_TAsse" xfId="3384" xr:uid="{F4BCE055-C153-4A8F-9736-AAA7EA83C602}"/>
    <cellStyle name="Migliaia (0,0)" xfId="3378" xr:uid="{40483104-968B-49C3-82BC-518F12D4C032}"/>
    <cellStyle name="Migliaia (0,0) 2" xfId="3379" xr:uid="{1D340DD6-E0D4-4E2D-989B-FE244A61401F}"/>
    <cellStyle name="Migliaia (0,0) 2 2" xfId="3380" xr:uid="{8666C060-56D1-4204-8581-546927CC7C75}"/>
    <cellStyle name="Migliaia [0] 10" xfId="3385" xr:uid="{925546D9-DAAC-4860-970E-89FBA78722F9}"/>
    <cellStyle name="Migliaia [0] 10 2" xfId="3386" xr:uid="{C48FFFC6-DD9F-4C56-AE34-16CA7F2ACC27}"/>
    <cellStyle name="Migliaia [0] 10 3" xfId="3387" xr:uid="{A0C1D05F-6F46-4A9F-AB13-0CE8AA3EC2F0}"/>
    <cellStyle name="Migliaia [0] 11" xfId="3388" xr:uid="{F200E87B-D8E4-4DA4-A7CD-33C55517772E}"/>
    <cellStyle name="Migliaia [0] 11 2" xfId="3389" xr:uid="{9B11884B-D140-4411-912C-B62089390DED}"/>
    <cellStyle name="Migliaia [0] 12" xfId="3390" xr:uid="{72318DB0-6521-4AEE-A231-166BEAEB1992}"/>
    <cellStyle name="Migliaia [0] 12 2" xfId="3391" xr:uid="{CAFA06E9-1B0A-443D-8952-06F104DE4041}"/>
    <cellStyle name="Migliaia [0] 12 2 2" xfId="3392" xr:uid="{A28102C4-9BC7-4FD5-9E6C-7CEA775857E5}"/>
    <cellStyle name="Migliaia [0] 13" xfId="3393" xr:uid="{6C4ADEBB-D0BA-4A88-A561-F7E6BF642C85}"/>
    <cellStyle name="Migliaia [0] 14" xfId="3394" xr:uid="{70008CBD-15A3-4550-AA21-37251A90794B}"/>
    <cellStyle name="Migliaia [0] 15" xfId="3395" xr:uid="{AA6C99C2-076B-44AD-8E51-CAA69C18CE78}"/>
    <cellStyle name="Migliaia [0] 16" xfId="3396" xr:uid="{689B6771-B6F6-47E8-8EA8-18A36D69BB67}"/>
    <cellStyle name="Migliaia [0] 2" xfId="3397" xr:uid="{0F856076-D213-46DC-B50A-844AEA2B2711}"/>
    <cellStyle name="Migliaia [0] 2 2" xfId="3398" xr:uid="{F445DB81-057F-4F83-B9CC-61659AD0EF53}"/>
    <cellStyle name="Migliaia [0] 2 2 2" xfId="3399" xr:uid="{D340A074-B126-4F76-A5F0-56B77573978A}"/>
    <cellStyle name="Migliaia [0] 2 2 2 2" xfId="3400" xr:uid="{42840A1E-CB4C-4509-8EAA-AC48310387CE}"/>
    <cellStyle name="Migliaia [0] 2 2 3" xfId="3401" xr:uid="{7556D2C6-3555-4E9D-B370-9E9C6239181E}"/>
    <cellStyle name="Migliaia [0] 2 2 4" xfId="3402" xr:uid="{9ADB0470-271C-40D6-B313-EF7B285A0F0C}"/>
    <cellStyle name="Migliaia [0] 2 3" xfId="3403" xr:uid="{68932AE5-EF03-49E5-A3EC-D2B8ACD7591A}"/>
    <cellStyle name="Migliaia [0] 2 4" xfId="3404" xr:uid="{3188F3F1-0000-43B7-B538-A9F81E6994FE}"/>
    <cellStyle name="Migliaia [0] 3" xfId="3405" xr:uid="{0AFCCBC6-3900-456C-8C41-41747A728E50}"/>
    <cellStyle name="Migliaia [0] 3 2" xfId="3406" xr:uid="{9E8A1F92-69CB-412E-B51C-97699314EF61}"/>
    <cellStyle name="Migliaia [0] 3 3" xfId="3407" xr:uid="{B24F4D0D-B90A-4A96-8D03-9C53B7E90850}"/>
    <cellStyle name="Migliaia [0] 4" xfId="3408" xr:uid="{69251BB8-8788-4DCA-8CA8-EC510E9D3F0F}"/>
    <cellStyle name="Migliaia [0] 4 2" xfId="3409" xr:uid="{261AF8BE-A08E-43BC-90A7-F01208117FD1}"/>
    <cellStyle name="Migliaia [0] 5" xfId="3410" xr:uid="{39B70837-79AA-4870-8B7D-4E4036264C60}"/>
    <cellStyle name="Migliaia [0] 6" xfId="3411" xr:uid="{3CFB4F1D-5D01-4F3A-80E7-6943815145D8}"/>
    <cellStyle name="Migliaia [0] 6 2" xfId="3412" xr:uid="{D6DAF40B-532D-4882-B776-EB5708FFC3F3}"/>
    <cellStyle name="Migliaia [0] 6 2 2" xfId="3413" xr:uid="{BDFF273B-DB4A-4B12-B0A9-0B60ACBB7E91}"/>
    <cellStyle name="Migliaia [0] 6 3" xfId="3414" xr:uid="{3036DC79-623A-4275-8417-9A7FD5196B3A}"/>
    <cellStyle name="Migliaia [0] 7" xfId="3415" xr:uid="{E324C267-06BB-439D-9A2D-1FAB6DDD1599}"/>
    <cellStyle name="Migliaia [0] 7 2" xfId="3416" xr:uid="{3D017183-7DB3-4202-AF50-069CB1BEF3B0}"/>
    <cellStyle name="Migliaia [0] 7 3" xfId="3417" xr:uid="{B3254E3D-C26C-4279-AD46-BB9382B263E3}"/>
    <cellStyle name="Migliaia [0] 8" xfId="3418" xr:uid="{0AEEED1A-D53F-48F2-8AAD-048C268829E4}"/>
    <cellStyle name="Migliaia [0] 8 2" xfId="3419" xr:uid="{7237BE56-AC6C-4B16-ACC2-4F52C262ACB6}"/>
    <cellStyle name="Migliaia [0] 8 2 2" xfId="3420" xr:uid="{BAFA2C1B-6A74-4E11-909F-A86A19AA0736}"/>
    <cellStyle name="Migliaia [0] 8 3" xfId="3421" xr:uid="{E21BC9F8-951F-4319-8C9B-0970D08A77B2}"/>
    <cellStyle name="Migliaia [0] 9" xfId="3422" xr:uid="{5C4F26F6-C18C-469D-8173-3595C8B6E8A1}"/>
    <cellStyle name="Migliaia 10" xfId="3423" xr:uid="{2A201D79-3D17-4A96-A3E9-67B5E8CC8D4D}"/>
    <cellStyle name="Migliaia 10 2" xfId="3424" xr:uid="{B11D1B5A-A816-4806-989C-F10370F5681B}"/>
    <cellStyle name="Migliaia 11" xfId="3425" xr:uid="{6A6D1B47-00A1-496C-ADA8-261942D09210}"/>
    <cellStyle name="Migliaia 11 2" xfId="3426" xr:uid="{E4439206-37FB-42FE-A15E-C387B119F896}"/>
    <cellStyle name="Migliaia 11 3" xfId="3427" xr:uid="{4276E027-494E-47AE-B2EA-DDB2760B6B54}"/>
    <cellStyle name="Migliaia 12" xfId="3428" xr:uid="{754ACC4B-3162-4E3F-B8B5-4B3CB1A6A63B}"/>
    <cellStyle name="Migliaia 12 2" xfId="3429" xr:uid="{29C3F701-2A5B-407A-9ED4-2123E9CF6DCA}"/>
    <cellStyle name="Migliaia 13" xfId="3430" xr:uid="{714C9E1F-3107-4148-9214-30D4DCA6DA88}"/>
    <cellStyle name="Migliaia 13 2" xfId="3431" xr:uid="{0532379E-BB3C-4E1B-A5AB-4A3F88DDB90F}"/>
    <cellStyle name="Migliaia 13 3" xfId="3432" xr:uid="{A1635313-B5DB-4DF0-ADE8-935CA04EC6A8}"/>
    <cellStyle name="Migliaia 14" xfId="3433" xr:uid="{C30561CC-A05A-42EC-BA5B-D1F437CFE42C}"/>
    <cellStyle name="Migliaia 15" xfId="3434" xr:uid="{55EF6FC9-DA77-4A26-A3FC-67F58E1B8B8A}"/>
    <cellStyle name="Migliaia 15 2" xfId="3435" xr:uid="{D1B5638A-409A-4793-A9D8-236213BA67D6}"/>
    <cellStyle name="Migliaia 15 3" xfId="3436" xr:uid="{E3472FD2-DA65-4BA9-B392-21328C3E8954}"/>
    <cellStyle name="Migliaia 16" xfId="3437" xr:uid="{A0516742-2DAA-48BF-99E0-526BCE08B788}"/>
    <cellStyle name="Migliaia 16 2" xfId="3438" xr:uid="{12BA0B28-E356-4519-8280-394A4523074B}"/>
    <cellStyle name="Migliaia 16 3" xfId="3439" xr:uid="{BE83FDC0-68CF-430F-BBA1-7B2B46B02B4F}"/>
    <cellStyle name="Migliaia 17" xfId="3440" xr:uid="{304FD44E-53C0-47A0-AAEA-D2D63B8D7557}"/>
    <cellStyle name="Migliaia 18" xfId="3441" xr:uid="{46741CD7-82B7-4FE9-8EFD-FE1CEF381012}"/>
    <cellStyle name="Migliaia 19" xfId="3442" xr:uid="{192B1E7C-3EA5-42B2-B4A3-DDD365CF2954}"/>
    <cellStyle name="Migliaia 2" xfId="3443" xr:uid="{4CDB23BD-8AD5-44E3-902F-7E049BBD0420}"/>
    <cellStyle name="Migliaia 2 2" xfId="3444" xr:uid="{DD9CE3D8-4823-4705-A588-A11E7E1D6059}"/>
    <cellStyle name="Migliaia 2 2 2" xfId="3445" xr:uid="{E7F46C50-34CA-400D-8F8A-94B857A65B56}"/>
    <cellStyle name="Migliaia 2 2 2 2" xfId="3446" xr:uid="{AEADECCC-3CB8-4AE9-BD71-23583B96C5C7}"/>
    <cellStyle name="Migliaia 2 2 3" xfId="3447" xr:uid="{3A5CBA1A-2901-452E-8AEE-361C4265D8B5}"/>
    <cellStyle name="Migliaia 2 2 4" xfId="3448" xr:uid="{DEA1CE62-FE1E-41E3-A8EC-F4EFD59E0D7B}"/>
    <cellStyle name="Migliaia 2 3" xfId="3449" xr:uid="{21483B89-510D-4DC2-9673-340740D75913}"/>
    <cellStyle name="Migliaia 2 4" xfId="3450" xr:uid="{9F04032B-1CE4-4630-A3D0-93AE5B36296C}"/>
    <cellStyle name="Migliaia 2 dec." xfId="3451" xr:uid="{5BC7DD73-461D-4AEA-87EC-33F1446B3800}"/>
    <cellStyle name="Migliaia 20" xfId="3452" xr:uid="{3FF82080-0EA8-43A1-8FBF-19288ABC553D}"/>
    <cellStyle name="Migliaia 21" xfId="3453" xr:uid="{A325C350-025F-4ECF-8F32-93FA5FA52D7D}"/>
    <cellStyle name="Migliaia 22" xfId="3454" xr:uid="{D9FE0E00-6E75-4125-9EF5-7C2300EF4229}"/>
    <cellStyle name="Migliaia 23" xfId="3455" xr:uid="{68BFF15C-8ADB-471C-ACF4-775BA08AE1E3}"/>
    <cellStyle name="Migliaia 24" xfId="3456" xr:uid="{874C12C3-C8B0-4BD7-AA60-18329761C83B}"/>
    <cellStyle name="Migliaia 25" xfId="3457" xr:uid="{9F2DB12C-3CF4-4A4C-86C2-A8EBE4D573D2}"/>
    <cellStyle name="Migliaia 25 2" xfId="3458" xr:uid="{D4074641-368D-4035-B9E2-750994F55906}"/>
    <cellStyle name="Migliaia 26" xfId="3459" xr:uid="{62DEC3D5-4805-4CE8-AE21-C4A690A2D4EF}"/>
    <cellStyle name="Migliaia 3" xfId="3460" xr:uid="{59011A26-E956-451A-B34E-848051E1AA95}"/>
    <cellStyle name="Migliaia 3 2" xfId="3461" xr:uid="{0C194A16-236A-41F6-BE41-00F76C06B312}"/>
    <cellStyle name="Migliaia 3 3" xfId="3462" xr:uid="{1E07DF9E-6BC3-46F5-87F6-E1CE7A125B22}"/>
    <cellStyle name="Migliaia 4" xfId="3463" xr:uid="{15631B7C-D802-44B4-B0CE-58AF3D04B37E}"/>
    <cellStyle name="Migliaia 4 2" xfId="3464" xr:uid="{F395AABF-D956-417E-A913-A04329AF0DFC}"/>
    <cellStyle name="Migliaia 5" xfId="3465" xr:uid="{26E5779C-8A67-4A6B-AAA9-4B4ED71CCC37}"/>
    <cellStyle name="Migliaia 5 2" xfId="3466" xr:uid="{098A48F1-4D2A-4522-B68A-ED2C5A76762B}"/>
    <cellStyle name="Migliaia 6" xfId="3467" xr:uid="{E1B888EB-9665-40AE-935E-CD714A268958}"/>
    <cellStyle name="Migliaia 6 2" xfId="3468" xr:uid="{A26C69ED-D8CF-4171-ABAF-F47A3324AC02}"/>
    <cellStyle name="Migliaia 7" xfId="3469" xr:uid="{EE14B18F-089D-432A-8FE1-814661A08152}"/>
    <cellStyle name="Migliaia 7 2" xfId="3470" xr:uid="{558C7AB8-BA63-47AD-B354-E98F4F69E589}"/>
    <cellStyle name="Migliaia 8" xfId="3471" xr:uid="{A0E8C64E-B2C4-4DE4-BC6E-0A1DA6B3293C}"/>
    <cellStyle name="Migliaia 8 2" xfId="3472" xr:uid="{CC9A59CA-9527-4320-BFF1-CD29ADF0F7E8}"/>
    <cellStyle name="Migliaia 8 2 2" xfId="3473" xr:uid="{28040C54-BA56-4C59-80C6-35D14369660E}"/>
    <cellStyle name="Migliaia 8 3" xfId="3474" xr:uid="{D0C73FA6-5B3A-422F-A739-4FFA3AFFD309}"/>
    <cellStyle name="Migliaia 9" xfId="3475" xr:uid="{97C44740-77C7-4C13-9F0C-EF5ED038E33F}"/>
    <cellStyle name="Millares [0]_MATRIZ" xfId="3476" xr:uid="{47B571E0-F558-4489-B6C9-E0C44E167F1A}"/>
    <cellStyle name="Millares_MATRIZ" xfId="3477" xr:uid="{D30C6211-D7E0-42F4-9562-E634683DCA1B}"/>
    <cellStyle name="Milliers [0]_1997-2Feuil1 (2)" xfId="3478" xr:uid="{5CE8CE4E-0FCB-42DF-92D5-D362F2F296CE}"/>
    <cellStyle name="Milliers_1997-2Feuil1 (2)" xfId="3479" xr:uid="{841E0C91-5425-4C5F-97EC-CFDB4E4427DA}"/>
    <cellStyle name="MLComma0" xfId="3480" xr:uid="{3F350283-B4FE-4F85-8B2B-1724675E7859}"/>
    <cellStyle name="MLHeaderSection" xfId="3481" xr:uid="{7516A1E4-BA02-4B09-B560-208AEB1E15CC}"/>
    <cellStyle name="MLMultiple0" xfId="3482" xr:uid="{747BBC4D-4C29-4A4C-A392-5A18E90E5A14}"/>
    <cellStyle name="MLMultiple0 2" xfId="3483" xr:uid="{2D019387-E66A-4A77-92C4-78B536C64BA5}"/>
    <cellStyle name="MLPercent0" xfId="3484" xr:uid="{B9342E58-A7FD-4BAB-A4BD-1F9B27757533}"/>
    <cellStyle name="MLPercent0 2" xfId="3485" xr:uid="{E02D4BDC-B5B8-4E1F-8D9D-8B1C08FB0A9D}"/>
    <cellStyle name="Model" xfId="3486" xr:uid="{D2A8F8D2-FFA2-4DAB-8F9A-0256182E106F}"/>
    <cellStyle name="Mon?aire [0]_AR1194" xfId="3487" xr:uid="{E22CF0B4-A0CC-442A-B10A-D1EC4C709AA7}"/>
    <cellStyle name="Mon?aire_AR1194" xfId="3488" xr:uid="{1D755B99-009F-405A-9A1F-2494586D0E67}"/>
    <cellStyle name="Moneda [0]_MATRIZ" xfId="3489" xr:uid="{F0C34378-E483-44F0-BD26-2EC081436DFD}"/>
    <cellStyle name="Moneda_MATRIZ" xfId="3490" xr:uid="{499462C8-3F30-43D9-A0DC-2A5CB2752099}"/>
    <cellStyle name="Monétaire [0]_1997-2Feuil1 (2)" xfId="3491" xr:uid="{6DC704EA-54C1-49F8-A0EC-2741941DAA27}"/>
    <cellStyle name="Monétaire_1997-2Feuil1 (2)" xfId="3492" xr:uid="{5E1CB8E0-997D-4BB6-9E80-6EE68E5A7199}"/>
    <cellStyle name="Month" xfId="3493" xr:uid="{D2978A3D-12CB-4CA1-9FBC-D62C881988DB}"/>
    <cellStyle name="MonthYears" xfId="3494" xr:uid="{10CB2C0C-26DA-4653-B3E7-E6D13F399CED}"/>
    <cellStyle name="MonthYears 2" xfId="3495" xr:uid="{0591C213-944D-42F4-8B38-0031FD46B74F}"/>
    <cellStyle name="MonthYears 3" xfId="3496" xr:uid="{A726A3A4-7920-4F2C-A2A3-B01F39144787}"/>
    <cellStyle name="MS_Arabic" xfId="3497" xr:uid="{96706A88-CA9B-45A6-A918-C95F51500D13}"/>
    <cellStyle name="Multiple" xfId="3498" xr:uid="{403431B4-E40B-4D99-AE20-9FA2D9E8F935}"/>
    <cellStyle name="Multiple 2" xfId="3499" xr:uid="{653B5A20-5575-466C-BAD1-AE879BA60344}"/>
    <cellStyle name="Multiple0" xfId="3500" xr:uid="{F1A9944F-CE02-4161-8C82-370D11749ECF}"/>
    <cellStyle name="Multiples" xfId="3501" xr:uid="{DBC1CA3A-62A9-4490-9CA4-8541E15FCB19}"/>
    <cellStyle name="Multiples 2" xfId="3502" xr:uid="{6A3EBDCB-F0C1-44CB-8E91-160D017FEDFB}"/>
    <cellStyle name="Neutrale 2" xfId="3503" xr:uid="{0988144A-FB58-4C4E-B2A0-64CD34118CE8}"/>
    <cellStyle name="No Lin - Style8" xfId="3504" xr:uid="{BA79EC4F-9F95-4842-9F17-64AC06215582}"/>
    <cellStyle name="Non copiare" xfId="3505" xr:uid="{32741317-2441-41D8-8F73-6CE25FE10269}"/>
    <cellStyle name="Non_definito" xfId="3506" xr:uid="{7B62A170-3E7C-445A-9D8E-70DE74FC65E8}"/>
    <cellStyle name="Normal" xfId="7" xr:uid="{00000000-0005-0000-0000-000006000000}"/>
    <cellStyle name="Normal - Style1" xfId="3507" xr:uid="{2D2701E5-3CEC-4116-B071-93CCDBF09DEC}"/>
    <cellStyle name="Normal 10" xfId="3508" xr:uid="{FB966664-C140-41D6-8B7F-8213EB810900}"/>
    <cellStyle name="Normal 11" xfId="3509" xr:uid="{43167182-9EAB-424A-9688-417C6DE6A783}"/>
    <cellStyle name="Normal 2" xfId="3510" xr:uid="{B96D39EE-CB74-45D7-93AC-0220FD51DF82}"/>
    <cellStyle name="Normal 2 2" xfId="3511" xr:uid="{3F4AA911-9B81-4D5A-A466-0F4BE24A86D6}"/>
    <cellStyle name="Normal 9" xfId="3512" xr:uid="{A8CE18BE-3967-4F4D-BDAD-F8C0B44000D2}"/>
    <cellStyle name="Normal_(OVER) &amp; UNDER LIFTING" xfId="3513" xr:uid="{F2CB35F6-0998-46DD-B643-003B8C8579F5}"/>
    <cellStyle name="Normale" xfId="0" builtinId="0"/>
    <cellStyle name="Normale 1" xfId="3514" xr:uid="{B2FDB682-FE39-4EDA-802D-2C389B025F9C}"/>
    <cellStyle name="Normale 10" xfId="3515" xr:uid="{6A58870B-CC82-4DFC-85F7-644E30E70EE1}"/>
    <cellStyle name="Normale 10 2" xfId="3516" xr:uid="{48AE8271-8CC8-431D-A6E4-AB153BF12E8E}"/>
    <cellStyle name="Normale 11" xfId="3517" xr:uid="{DBF10094-FCC8-4B0E-B346-8D7908A9B649}"/>
    <cellStyle name="Normale 11 2" xfId="3518" xr:uid="{F4A5A954-6EC0-4317-BD93-C0EFDA688FB9}"/>
    <cellStyle name="Normale 11 2 2" xfId="3519" xr:uid="{0DAE546C-2F48-44C0-A3EE-B9C018B7C82A}"/>
    <cellStyle name="Normale 12" xfId="3520" xr:uid="{4A8F33DC-0C75-4770-AE87-41D9AA42344E}"/>
    <cellStyle name="Normale 12 2" xfId="3521" xr:uid="{0AB2F9AD-B709-4228-A92D-24D799112B0A}"/>
    <cellStyle name="Normale 13" xfId="3522" xr:uid="{F857BB1E-9637-41A8-82B6-EF0F381475E4}"/>
    <cellStyle name="Normale 13 2" xfId="3523" xr:uid="{42AA309D-4309-4BC7-AFAB-0848A3455EFE}"/>
    <cellStyle name="Normale 13 3" xfId="3524" xr:uid="{8B8FE651-4EDF-4CFD-83FD-6027F01A58E2}"/>
    <cellStyle name="Normale 14" xfId="3525" xr:uid="{DE2368E3-A171-4E11-9D81-0C1D005BE766}"/>
    <cellStyle name="Normale 15" xfId="3526" xr:uid="{A9D224DF-1194-404B-B214-39E762176797}"/>
    <cellStyle name="Normale 16" xfId="3527" xr:uid="{26088E9F-1C76-4AD0-817C-A77C4332FE46}"/>
    <cellStyle name="Normale 16 2" xfId="3528" xr:uid="{EE43B4BF-343F-4974-B7C3-82C4A76A18A0}"/>
    <cellStyle name="Normale 17" xfId="3529" xr:uid="{1AB73DAB-1190-49D4-9A82-9F6FC04B1086}"/>
    <cellStyle name="Normale 18" xfId="3530" xr:uid="{F11C08BA-C85C-4D69-BF74-FCFC382473B2}"/>
    <cellStyle name="Normale 19" xfId="3531" xr:uid="{D09EDE45-7F77-49C8-9C25-BB0B3BD5F13D}"/>
    <cellStyle name="Normale 2" xfId="3532" xr:uid="{1738C175-4B6E-45AE-A2AE-C86A39113B3B}"/>
    <cellStyle name="Normale 2 2" xfId="3533" xr:uid="{2ADCC40C-CCB5-4280-A1CC-0D430DBBCF33}"/>
    <cellStyle name="Normale 2 2 2" xfId="3534" xr:uid="{2FF65D79-A41E-4425-94BD-6270520D202A}"/>
    <cellStyle name="Normale 2 2 2 2" xfId="3535" xr:uid="{625FE96C-583F-4593-8E7F-9B875C007B57}"/>
    <cellStyle name="Normale 2 2 2 2 2" xfId="3536" xr:uid="{28C26FF0-5CA1-48AB-9570-50F6B9541047}"/>
    <cellStyle name="Normale 2 2 3" xfId="3537" xr:uid="{05894019-219C-4ABC-BCE6-F71CA84C442E}"/>
    <cellStyle name="Normale 2 2 4" xfId="3538" xr:uid="{B98C1589-980E-4E75-BA11-35357907A49A}"/>
    <cellStyle name="Normale 2 3" xfId="3539" xr:uid="{E8E20961-B8BF-449A-804B-46FE8C919217}"/>
    <cellStyle name="Normale 2 3 2" xfId="3540" xr:uid="{1200B83D-5E3D-4B19-9E83-F85B139C64B9}"/>
    <cellStyle name="Normale 2 3 2 2" xfId="3541" xr:uid="{54FD44B0-F1E1-4DEE-A80D-1169548F7EBE}"/>
    <cellStyle name="Normale 2 4" xfId="3542" xr:uid="{83951777-3FE2-47EC-8DF7-ED09C1E71F1F}"/>
    <cellStyle name="Normale 2 4 2" xfId="3543" xr:uid="{AD43A53F-2364-492C-B9D0-5552096B4745}"/>
    <cellStyle name="Normale 2 5" xfId="3544" xr:uid="{887412CC-7DED-48CB-9486-61FE227923D5}"/>
    <cellStyle name="Normale 2_2 FCST AES" xfId="3545" xr:uid="{8290D973-9D2B-45CA-B614-FDCABDB6D06B}"/>
    <cellStyle name="Normale 20" xfId="3546" xr:uid="{4EF26FF8-4B6C-4BA6-9981-797FA1FD6130}"/>
    <cellStyle name="Normale 21" xfId="3547" xr:uid="{675DBD93-5F98-48CF-939B-855E98BD72FF}"/>
    <cellStyle name="Normale 22" xfId="3548" xr:uid="{2C2F2028-95A9-4AC0-89FE-2AB8F8CFF1A2}"/>
    <cellStyle name="Normale 23" xfId="3549" xr:uid="{32AAC328-F771-46F6-845F-9BEEF2395D89}"/>
    <cellStyle name="Normale 24" xfId="3550" xr:uid="{276FA4E0-86EF-498B-A757-534A4C41F572}"/>
    <cellStyle name="Normale 25" xfId="3551" xr:uid="{92D94D29-5D4E-4800-BE3B-3AAB7A498FDB}"/>
    <cellStyle name="Normale 26" xfId="3552" xr:uid="{E903902C-F65D-429E-A9DD-39D41E75E6A8}"/>
    <cellStyle name="Normale 27" xfId="3553" xr:uid="{C3218954-2337-4FD4-83DD-3143D8E53173}"/>
    <cellStyle name="Normale 27 2" xfId="3554" xr:uid="{AEBE772A-A966-4C92-9F6C-71137988F344}"/>
    <cellStyle name="Normale 28" xfId="3555" xr:uid="{FABBC91C-D76D-4AA0-BA6D-65E640ED76A2}"/>
    <cellStyle name="Normale 29" xfId="3556" xr:uid="{2C2B3342-7EBA-4B27-B67C-0261A72C8346}"/>
    <cellStyle name="Normale 3" xfId="3557" xr:uid="{C7C9F8C1-B9A3-4E7A-B3E8-61E8DBA1A85C}"/>
    <cellStyle name="Normale 3 2" xfId="3558" xr:uid="{816CD065-116A-4E81-B43D-969474D5CF19}"/>
    <cellStyle name="Normale 3 2 2" xfId="3559" xr:uid="{AFD3E867-FC76-4168-AB6A-DDCDB3664544}"/>
    <cellStyle name="Normale 3 3" xfId="3560" xr:uid="{EB2621A5-AFD0-4F6A-9902-AB5858A112A6}"/>
    <cellStyle name="Normale 3 3 2" xfId="3561" xr:uid="{584FC74B-C475-42D7-82DE-146E0392E738}"/>
    <cellStyle name="Normale 3 3 3" xfId="3562" xr:uid="{EB124713-8F40-4888-B200-97B1B3D40808}"/>
    <cellStyle name="Normale 3 4" xfId="3563" xr:uid="{62EA4500-A99D-4DEB-AF46-ECE7076A56AA}"/>
    <cellStyle name="Normale 3_fascicolo marzo definitivo" xfId="3564" xr:uid="{3BC4BBA8-FDD5-42C6-BEC4-DC3F7A9419DA}"/>
    <cellStyle name="Normale 30" xfId="3565" xr:uid="{EC00A7F7-F026-4771-9BA5-4E4296F24BB2}"/>
    <cellStyle name="Normale 31" xfId="3566" xr:uid="{C8F5672A-B44D-4BCC-B923-957B4A6CB78B}"/>
    <cellStyle name="Normale 32" xfId="3567" xr:uid="{923B44D1-5865-46B2-8E4C-4942C199B1B3}"/>
    <cellStyle name="Normale 33" xfId="3568" xr:uid="{F1BFC505-F628-4C4E-966C-CA039A5CFD16}"/>
    <cellStyle name="Normale 34" xfId="3569" xr:uid="{F27C041C-5B2B-4ECB-9055-FDE5875591D7}"/>
    <cellStyle name="Normale 35" xfId="10" xr:uid="{6C684137-82BB-4140-9B0D-9E161FA356FE}"/>
    <cellStyle name="Normale 36" xfId="4397" xr:uid="{E3FF0EBA-5350-49F0-A517-98B4516E8341}"/>
    <cellStyle name="Normale 37" xfId="5547" xr:uid="{619572E0-EB50-4F2D-87D3-7B8D3CDD0967}"/>
    <cellStyle name="Normale 38" xfId="5964" xr:uid="{5BEF8C5E-ED1A-42DC-B279-2F3F8BD781CD}"/>
    <cellStyle name="Normale 39" xfId="6371" xr:uid="{5D1E7C5C-01DB-4D64-BC0D-95CC91D685F6}"/>
    <cellStyle name="Normale 4" xfId="3570" xr:uid="{91B06103-ADBF-4434-AE97-31C29136D546}"/>
    <cellStyle name="Normale 4 2" xfId="3571" xr:uid="{1A423D06-B503-4803-8E62-8DBF799D4EF7}"/>
    <cellStyle name="Normale 4 3" xfId="3572" xr:uid="{E584E8F2-9309-4A7C-B286-A6515158604D}"/>
    <cellStyle name="Normale 40" xfId="6672" xr:uid="{28BD5E36-E53B-4B5F-98DA-E9E7631AAB1D}"/>
    <cellStyle name="Normale 5" xfId="3573" xr:uid="{4F5B3B22-F121-4FDD-89A9-AFBB3E2FC530}"/>
    <cellStyle name="Normale 5 2" xfId="3574" xr:uid="{91B715E3-AC6B-4B04-B9C1-26FC81D06486}"/>
    <cellStyle name="Normale 5 3" xfId="3575" xr:uid="{E2D24E1B-8CDA-4B33-9879-EF91698EC6B3}"/>
    <cellStyle name="Normale 6" xfId="3576" xr:uid="{CD436AC4-A52C-4848-AF72-13A32955845E}"/>
    <cellStyle name="Normale 6 2" xfId="3577" xr:uid="{66AA87F3-84E5-488C-AAE7-1E908B9F3225}"/>
    <cellStyle name="Normale 6 2 2" xfId="3578" xr:uid="{590D6875-2D58-40E1-80C0-D51EA9383573}"/>
    <cellStyle name="Normale 6 2 3" xfId="3579" xr:uid="{A6BBAE73-265A-41DF-B06F-D300C1F82133}"/>
    <cellStyle name="Normale 6_fascicolo marzo definitivo" xfId="3580" xr:uid="{672A0CEE-4686-4EBE-86A5-D8414C8085B6}"/>
    <cellStyle name="Normale 7" xfId="3581" xr:uid="{D3739541-FBFC-47B0-87A2-5256A222529A}"/>
    <cellStyle name="Normale 7 2" xfId="3582" xr:uid="{92BF5044-F646-4230-A0D7-3FDE8945077C}"/>
    <cellStyle name="Normale 7 3" xfId="3583" xr:uid="{800AF9AA-89FA-4856-AE88-1B8621AD39E9}"/>
    <cellStyle name="Normale 7_GESTIONE calcolo fissi variabili e altro" xfId="3584" xr:uid="{B874E680-1EDD-4974-AC02-3BFC33AA7455}"/>
    <cellStyle name="Normale 8" xfId="3585" xr:uid="{1E438501-2B47-420B-A1A8-001A13FBB59B}"/>
    <cellStyle name="Normale 8 2" xfId="3586" xr:uid="{7EF79FF3-5124-436B-BBB2-3A1808642260}"/>
    <cellStyle name="Normale 9" xfId="3587" xr:uid="{7167669E-49CD-40C1-8EF5-E150070FDFF3}"/>
    <cellStyle name="Normale 9 2" xfId="3588" xr:uid="{BC59C633-9EDF-4072-AB1F-7FD06B821D6F}"/>
    <cellStyle name="Normale 9 3" xfId="3589" xr:uid="{B52D3A9D-0D2D-4AF2-BE6D-E05CC6E8D109}"/>
    <cellStyle name="Nota 2" xfId="3590" xr:uid="{5DA192C4-8E58-49C0-B1D7-E4C3E93236DA}"/>
    <cellStyle name="Nota 2 2" xfId="3591" xr:uid="{2E8D3E2E-A0A9-46DF-BFEF-B254CE53A03A}"/>
    <cellStyle name="Nota 2 2 2" xfId="4967" xr:uid="{3F844ACA-D46E-4C74-85CE-4388EE07011C}"/>
    <cellStyle name="Nota 2 2 3" xfId="4507" xr:uid="{DD316E5F-4F8B-4B65-875E-1548E6DBD200}"/>
    <cellStyle name="Nota 2 2 4" xfId="5133" xr:uid="{92B7B3DA-8DEA-4AA4-AB24-160978C62256}"/>
    <cellStyle name="Nota 2 2 5" xfId="4503" xr:uid="{DCF97447-C0A9-4328-AD2A-9E33AB012E53}"/>
    <cellStyle name="Nota 2 2 6" xfId="5546" xr:uid="{60831573-2E27-4DF1-A230-514EB1492A4B}"/>
    <cellStyle name="Nota 2 3" xfId="4966" xr:uid="{0B4FFDF3-CDBE-4142-BBFA-EA0CDAA0086E}"/>
    <cellStyle name="Nota 2 4" xfId="4508" xr:uid="{3CB5B4B8-89D6-4FFE-BDA0-2C35C79F1161}"/>
    <cellStyle name="Nota 2 5" xfId="5024" xr:uid="{16AC303F-99EB-44BD-A9B9-27DA41A91DAC}"/>
    <cellStyle name="Nota 2 6" xfId="4504" xr:uid="{87062A8F-C1E0-4EDA-8E7B-92BEC1C8F919}"/>
    <cellStyle name="Nota 2 7" xfId="5545" xr:uid="{575DDBB3-355F-4E5C-84D6-D792328C0984}"/>
    <cellStyle name="Number" xfId="3592" xr:uid="{03B47D05-298B-457D-B092-0F07A689B35B}"/>
    <cellStyle name="Number 2" xfId="3593" xr:uid="{60EC556F-0522-47AB-90E2-672F9C3DB5FD}"/>
    <cellStyle name="Numbers" xfId="3594" xr:uid="{99103EDF-4AB6-41ED-B6D7-905A3E19C4F4}"/>
    <cellStyle name="Numbers - Bold" xfId="3595" xr:uid="{6AD8B43C-81D2-40C8-9D4C-8F0B37D2C229}"/>
    <cellStyle name="Numbers - Bold - Italic" xfId="3596" xr:uid="{AAD50B57-7793-4F0E-86A0-C4FB865A608B}"/>
    <cellStyle name="Numbers - Large" xfId="3597" xr:uid="{459C34B7-0B18-42F0-893A-3C66C6070836}"/>
    <cellStyle name="Numbers - Large 2" xfId="3598" xr:uid="{61E328A8-E533-4673-AEA0-9407D097B43F}"/>
    <cellStyle name="Numbers - Large 3" xfId="3599" xr:uid="{15FACBAF-30CA-4F32-A06F-0A3C6F591637}"/>
    <cellStyle name="Numbers 2" xfId="3600" xr:uid="{2747E48F-4111-4C66-9838-E59F015CC660}"/>
    <cellStyle name="Numbers 3" xfId="3601" xr:uid="{1E5C621E-83C5-41BE-ABBD-C00C93DF1E90}"/>
    <cellStyle name="Numbers 4" xfId="3602" xr:uid="{28D3FE27-5A34-4CD7-849E-EC6B0E1CCAC1}"/>
    <cellStyle name="Œ…‹æØ‚è [0.00]_laroux" xfId="3603" xr:uid="{8AF5B7C7-6893-4FC6-8937-C4E07B67E7BF}"/>
    <cellStyle name="Œ…‹æØ‚è_laroux" xfId="3604" xr:uid="{F3948193-68B7-462E-B934-6D6217EFB5B1}"/>
    <cellStyle name="ooza" xfId="3605" xr:uid="{C514F8DF-880E-4C05-9270-C93EBC025DED}"/>
    <cellStyle name="ooza 2" xfId="3606" xr:uid="{0707E846-40BB-41C1-BEED-A4CAB3F33E85}"/>
    <cellStyle name="Output 2" xfId="3607" xr:uid="{364C67F2-4394-4E84-8025-B6DEA06CE076}"/>
    <cellStyle name="Output 2 2" xfId="3608" xr:uid="{F69334F7-3838-4EA3-A692-7DDD35013074}"/>
    <cellStyle name="Output 2 2 2" xfId="4969" xr:uid="{8D340C11-FD10-4D2C-998D-ED15B137EDA5}"/>
    <cellStyle name="Output 2 2 3" xfId="4505" xr:uid="{58E2D27D-A361-459E-AD55-F287A1B45A26}"/>
    <cellStyle name="Output 2 2 4" xfId="5161" xr:uid="{706AA800-996E-479B-AF4C-DA5C66647FB6}"/>
    <cellStyle name="Output 2 2 5" xfId="5551" xr:uid="{0F539FBE-FC65-4361-82C5-DEBCAC90068D}"/>
    <cellStyle name="Output 2 2 6" xfId="6227" xr:uid="{71BB1DFE-5696-4465-962C-06AC28778315}"/>
    <cellStyle name="Output 2 3" xfId="4968" xr:uid="{13294AC4-2ECD-439D-AF76-E4CB052BF554}"/>
    <cellStyle name="Output 2 4" xfId="4506" xr:uid="{04703BAB-59B4-4D9C-AB79-CAC7DA1CB9C4}"/>
    <cellStyle name="Output 2 5" xfId="5158" xr:uid="{9C07437C-F05B-4E32-A4E0-B3501E723B05}"/>
    <cellStyle name="Output 2 6" xfId="5550" xr:uid="{1A079F79-65CA-4A2D-8323-05D7174D3CC2}"/>
    <cellStyle name="Output 2 7" xfId="6225" xr:uid="{2F6F6063-455D-4192-AE83-3B4AF2CCB647}"/>
    <cellStyle name="p" xfId="3609" xr:uid="{6FAEE98E-60E5-4636-BDAA-B03007440A82}"/>
    <cellStyle name="Page Number" xfId="3610" xr:uid="{B82A6720-8310-428C-9D6D-69E8DDC59A9A}"/>
    <cellStyle name="PageSubtitle" xfId="3611" xr:uid="{0FBAFC3D-45DA-4B0D-A43C-81B341F68A21}"/>
    <cellStyle name="PageTitle" xfId="3612" xr:uid="{A0B225EA-BA03-41F3-B8DD-7511CA0F59E6}"/>
    <cellStyle name="per.style" xfId="3613" xr:uid="{39E9BBB7-E711-432B-8235-C2B10CDE3E61}"/>
    <cellStyle name="Percen - Style7" xfId="3614" xr:uid="{338D9AEE-E9B2-4684-8DE4-7DF3F7703D13}"/>
    <cellStyle name="Percent ()" xfId="3618" xr:uid="{21EF51D7-F740-47D7-93D0-749B1AB7EFFD}"/>
    <cellStyle name="Percent (,0)" xfId="3615" xr:uid="{7379B8BA-E79E-4860-8BDC-47102BAEF8A1}"/>
    <cellStyle name="Percent (,00)" xfId="3616" xr:uid="{76A92308-3B66-4E36-A9A2-0AE62D94DFDE}"/>
    <cellStyle name="Percent (,0000)" xfId="3617" xr:uid="{A30B5ABF-7B7F-45EA-AA5B-2619613D49DA}"/>
    <cellStyle name="Percent [0]" xfId="3619" xr:uid="{68E9F8EF-38CE-449D-B0CF-A2D8E39E5205}"/>
    <cellStyle name="Percent [0] 2" xfId="3620" xr:uid="{C7D0630A-5BCF-4039-A3E0-6D572B19730D}"/>
    <cellStyle name="Percent [0] 2 2" xfId="3621" xr:uid="{A4C449ED-A8D0-4341-B242-82B14D01B1B7}"/>
    <cellStyle name="Percent [00]" xfId="3622" xr:uid="{2D1B31B1-A2F9-4B8C-A315-B7A394BA02E8}"/>
    <cellStyle name="Percent [00] 2" xfId="3623" xr:uid="{6776BA58-2025-423C-8AA5-D7A9E11E07C9}"/>
    <cellStyle name="Percent [00] 2 2" xfId="3624" xr:uid="{59AE8974-8C0E-48A5-BFC4-604667B7BF8E}"/>
    <cellStyle name="Percent [2]" xfId="3625" xr:uid="{00226E6D-E67D-4F5C-97CE-FD7EB01A2F05}"/>
    <cellStyle name="Percent [2] 2" xfId="3626" xr:uid="{F597BB95-6BFD-45EB-9107-3388FB176E20}"/>
    <cellStyle name="Percent [2] 2 2" xfId="3627" xr:uid="{4C4AA616-EC32-4F9F-983A-69548F07D05C}"/>
    <cellStyle name="Percent 1" xfId="3628" xr:uid="{B133D5B7-CC9C-42CB-9530-A98D6B5AAD7A}"/>
    <cellStyle name="Percent 2" xfId="3629" xr:uid="{FD647A04-3239-427C-B240-41BA355263C3}"/>
    <cellStyle name="Percent_Basechar" xfId="3630" xr:uid="{884DCAF7-78C9-48FE-B685-014C80E69AF8}"/>
    <cellStyle name="Percent0" xfId="3633" xr:uid="{ABA9F2AE-225E-4C12-97A7-39626E7529C9}"/>
    <cellStyle name="Percent-00%" xfId="3631" xr:uid="{3AB30086-DB59-4B15-B3F3-70C67297A331}"/>
    <cellStyle name="Percent-00% 2" xfId="3632" xr:uid="{310685B6-CE83-4AB1-9259-898F29ECD24C}"/>
    <cellStyle name="PERCENTAGE" xfId="3634" xr:uid="{D7DAE16C-F4A2-47E0-9E87-CE0F07F62862}"/>
    <cellStyle name="PERCENTAGE 2" xfId="3635" xr:uid="{AC21358E-11BC-4425-8EFF-C9315D10F842}"/>
    <cellStyle name="Percentuale" xfId="8" builtinId="5"/>
    <cellStyle name="Percentuale (0,00%)" xfId="3636" xr:uid="{87F3ADB2-17FC-465C-88BF-99A497247E0D}"/>
    <cellStyle name="Percentuale 10" xfId="3637" xr:uid="{29E9984C-0E03-4528-BFDD-B8B33BBC2988}"/>
    <cellStyle name="Percentuale 10 2" xfId="3638" xr:uid="{F9236EE5-452C-4B90-BC9D-9D6A40616966}"/>
    <cellStyle name="Percentuale 10 3" xfId="3639" xr:uid="{1F1E9790-6904-4724-8AC8-9BAD903E935B}"/>
    <cellStyle name="Percentuale 11" xfId="3640" xr:uid="{6C6695B6-7E7C-4E8D-9823-094D1623CB38}"/>
    <cellStyle name="Percentuale 11 2" xfId="3641" xr:uid="{B9CF78DD-C06B-455D-9F3C-C5B33AF4A2E2}"/>
    <cellStyle name="Percentuale 12" xfId="3642" xr:uid="{DAA5992A-9B9B-419C-A0EB-323B7F1D68E2}"/>
    <cellStyle name="Percentuale 12 2" xfId="3643" xr:uid="{FE55DF6B-D84C-4967-8AFF-2BFB1A80E461}"/>
    <cellStyle name="Percentuale 12 3" xfId="3644" xr:uid="{04FCB310-CA26-4A2E-BBCF-F386634B98D1}"/>
    <cellStyle name="Percentuale 13" xfId="3645" xr:uid="{DFE07A48-2318-4DDC-A61D-AB734101E8D0}"/>
    <cellStyle name="Percentuale 14" xfId="3646" xr:uid="{E0D4848F-4A5E-45B1-9478-FC169C5D3CCA}"/>
    <cellStyle name="Percentuale 14 2" xfId="3647" xr:uid="{30405448-1B15-49B6-AF88-B5CE60BDC066}"/>
    <cellStyle name="Percentuale 14 3" xfId="3648" xr:uid="{76965FFB-0565-477A-9F0E-A32E03DDCE2C}"/>
    <cellStyle name="Percentuale 15" xfId="3649" xr:uid="{629F9DED-216C-4AD9-BF38-9171BAD60632}"/>
    <cellStyle name="Percentuale 16" xfId="3650" xr:uid="{8867FB8F-4799-4BE6-908B-88EE74BB5C61}"/>
    <cellStyle name="Percentuale 17" xfId="3651" xr:uid="{9162AD6E-C878-40BE-808E-4C32769FE381}"/>
    <cellStyle name="Percentuale 18" xfId="3652" xr:uid="{85D6AC06-3BAF-4158-A433-E21B1A2A574D}"/>
    <cellStyle name="Percentuale 2" xfId="3653" xr:uid="{F2808487-8177-49AC-A99F-84399E4C051E}"/>
    <cellStyle name="Percentuale 2 2" xfId="3654" xr:uid="{319F5C60-6326-4AE4-A529-5B07E37E7EB7}"/>
    <cellStyle name="Percentuale 2 2 2" xfId="3655" xr:uid="{5BAFF1C6-5993-490B-81A3-E143519CDC24}"/>
    <cellStyle name="Percentuale 2 2 2 2" xfId="3656" xr:uid="{95A0EEE1-B0F7-434F-9EAA-8FC57946E9AB}"/>
    <cellStyle name="Percentuale 2 2 3" xfId="3657" xr:uid="{6D4297EB-602C-4F70-A7DB-B063C4B497BD}"/>
    <cellStyle name="Percentuale 3" xfId="3658" xr:uid="{E5ED224D-1F58-4C87-B486-AC90FC71F4FC}"/>
    <cellStyle name="Percentuale 3 2" xfId="3659" xr:uid="{969E87CC-2775-4CC6-9438-3FE26E7A1C95}"/>
    <cellStyle name="Percentuale 3 2 2" xfId="3660" xr:uid="{5B96EADB-43A9-41B1-BCA5-97896E5BADDF}"/>
    <cellStyle name="Percentuale 3 3" xfId="3661" xr:uid="{33F3748B-1074-4D6F-8CE1-FA68E3E583D8}"/>
    <cellStyle name="Percentuale 3 4" xfId="3662" xr:uid="{BABE7C81-3E5F-46FA-9DB2-CBAAD188DF05}"/>
    <cellStyle name="Percentuale 4" xfId="3663" xr:uid="{CF3C0142-0214-4E73-9C5B-98D3D14C5C88}"/>
    <cellStyle name="Percentuale 4 2" xfId="3664" xr:uid="{81832D5B-3523-48F6-9F70-C3C1F3636F37}"/>
    <cellStyle name="Percentuale 4 2 2" xfId="3665" xr:uid="{DBF9271E-3374-4BCA-A136-C1A17F331D5D}"/>
    <cellStyle name="Percentuale 4 3" xfId="3666" xr:uid="{DC2C1FBF-7F19-47A5-8AEA-9DF6AD3073FF}"/>
    <cellStyle name="Percentuale 5" xfId="3667" xr:uid="{39C63C9A-626A-441C-A64D-2AC7FE161436}"/>
    <cellStyle name="Percentuale 5 2" xfId="3668" xr:uid="{57253090-B82C-4C3D-9B1E-3ADEEEB99B56}"/>
    <cellStyle name="Percentuale 5 3" xfId="3669" xr:uid="{22DB2F49-D516-46B9-A1C1-B94148795EA2}"/>
    <cellStyle name="Percentuale 6" xfId="3670" xr:uid="{0033E691-CEDC-4FEA-AFAA-96909DE336BC}"/>
    <cellStyle name="Percentuale 7" xfId="3671" xr:uid="{494D9BB7-C21A-49F9-AC63-BE36F10BD696}"/>
    <cellStyle name="Percentuale 8" xfId="3672" xr:uid="{63D91108-8C07-4FE0-8B59-1BC5447D0ED5}"/>
    <cellStyle name="Percentuale 8 2" xfId="3673" xr:uid="{E9666352-8015-4877-B2FA-3D7F0DA4AE0B}"/>
    <cellStyle name="Percentuale 8 3" xfId="3674" xr:uid="{8F679DC2-5091-44E7-89A5-532EBE84A946}"/>
    <cellStyle name="Percentuale 9" xfId="3675" xr:uid="{2FF60A1A-0586-45FD-A7D7-45B18635B48E}"/>
    <cellStyle name="Percentuale 9 2" xfId="3676" xr:uid="{1F333ADB-9BB4-4006-9942-503B5B34A994}"/>
    <cellStyle name="Percentuale1" xfId="3677" xr:uid="{48D732CA-B70A-456C-8A35-6DFD2E3FB2D1}"/>
    <cellStyle name="Percentuale1 2" xfId="3678" xr:uid="{A16E4ED7-3B0A-42CD-AC04-252A40FBA3C7}"/>
    <cellStyle name="Percentuale1 3" xfId="3679" xr:uid="{2EDCA607-C71B-409F-89EA-903B60E9619A}"/>
    <cellStyle name="Period" xfId="3680" xr:uid="{859D4D3D-9881-4219-91F9-A435A39F764D}"/>
    <cellStyle name="Pr" xfId="3681" xr:uid="{F77F97B9-C004-46F5-97E0-C22998EC12C3}"/>
    <cellStyle name="PrePop Currency (0)" xfId="3682" xr:uid="{B66D4344-CC7E-4147-828B-0D9DEE41FF54}"/>
    <cellStyle name="PrePop Currency (2)" xfId="3683" xr:uid="{0F57E19F-3BF5-44E3-971C-7C834A0D65F1}"/>
    <cellStyle name="PrePop Units (0)" xfId="3684" xr:uid="{5281FCB5-120F-4965-BC4A-7DDE11E166CA}"/>
    <cellStyle name="PrePop Units (1)" xfId="3685" xr:uid="{A7D9F5FB-F72F-4438-B286-FA12998B03C9}"/>
    <cellStyle name="PrePop Units (2)" xfId="3686" xr:uid="{6415111D-8B3E-40B1-939F-5582C372BBFD}"/>
    <cellStyle name="Prezzo 1 bloccato" xfId="3687" xr:uid="{79243159-93AA-459C-83BB-2E42D8DB96AB}"/>
    <cellStyle name="Prezzo 1 libero" xfId="3688" xr:uid="{4E437D32-9E6F-40B7-8377-E871A1E0A3BB}"/>
    <cellStyle name="Prezzo 2 bloccata" xfId="3689" xr:uid="{C8903CE8-DBE9-4A7C-812F-359016C393CE}"/>
    <cellStyle name="prezzo 2 libero" xfId="3690" xr:uid="{35C89957-4CB4-4FD3-B018-3352CEB5ADC8}"/>
    <cellStyle name="ProtectedDates" xfId="3691" xr:uid="{2A13B9D3-BABC-4967-B09E-E341483977D0}"/>
    <cellStyle name="Puntato" xfId="3692" xr:uid="{931E339D-8039-496C-B3F7-5B74C6648337}"/>
    <cellStyle name="Pwe" xfId="3693" xr:uid="{204EA5E3-A84B-4E26-A168-03D79D44FECB}"/>
    <cellStyle name="Report" xfId="3694" xr:uid="{F838FF4D-6F79-4EE7-B1C4-463AC99F0587}"/>
    <cellStyle name="Report 2" xfId="3695" xr:uid="{86B8A1FE-C469-4546-906B-340D3A18B7FF}"/>
    <cellStyle name="Report 2 2" xfId="3696" xr:uid="{5654CE67-0DE4-4B32-B45C-D82C01BE008B}"/>
    <cellStyle name="RowHead" xfId="3697" xr:uid="{11FB991F-B713-40A1-B13F-6C767615BC3F}"/>
    <cellStyle name="SAPBEXaggData" xfId="3698" xr:uid="{2246B217-2F0C-4941-9BF4-613BF75B548B}"/>
    <cellStyle name="SAPBEXaggData 10" xfId="5826" xr:uid="{51C9CBD0-F5AF-45F5-AD3B-312E81F611F0}"/>
    <cellStyle name="SAPBEXaggData 11" xfId="6243" xr:uid="{45A6DAD7-8270-44CB-BDF1-3BA8FED23039}"/>
    <cellStyle name="SAPBEXaggData 2" xfId="3699" xr:uid="{57C489A5-AF50-44EA-B49F-707AC312319A}"/>
    <cellStyle name="SAPBEXaggData 2 2" xfId="3700" xr:uid="{6B88153A-24F5-4622-A4A3-B6EF00023844}"/>
    <cellStyle name="SAPBEXaggData 2 2 2" xfId="3701" xr:uid="{F3289464-DFAC-400C-B438-20B09803502B}"/>
    <cellStyle name="SAPBEXaggData 2 2 2 2" xfId="4973" xr:uid="{C4061314-149D-46AB-90D9-3BCFC8DB46FA}"/>
    <cellStyle name="SAPBEXaggData 2 2 2 3" xfId="4499" xr:uid="{03E833C2-72AA-4031-8139-8E03EE63BE9A}"/>
    <cellStyle name="SAPBEXaggData 2 2 2 4" xfId="5417" xr:uid="{63A9F89D-1C49-4CA4-9390-7FED9A26CC26}"/>
    <cellStyle name="SAPBEXaggData 2 2 2 5" xfId="5829" xr:uid="{6A39F532-EF0A-4E13-8AA9-C8FD20B1CEF3}"/>
    <cellStyle name="SAPBEXaggData 2 2 2 6" xfId="6246" xr:uid="{4DECE0FC-FC14-4AA6-B64C-51B60EE6BA8A}"/>
    <cellStyle name="SAPBEXaggData 2 2 3" xfId="4972" xr:uid="{3E3FB574-1A21-4593-B41F-ABC236F40E80}"/>
    <cellStyle name="SAPBEXaggData 2 2 4" xfId="4500" xr:uid="{19D6A754-A64B-4FF0-AA1F-5CC289420F3F}"/>
    <cellStyle name="SAPBEXaggData 2 2 5" xfId="5416" xr:uid="{BCA8B79B-6E0F-4556-8FBF-CB78CBFFD3A9}"/>
    <cellStyle name="SAPBEXaggData 2 2 6" xfId="5828" xr:uid="{DAB29FFD-0867-472E-8273-F900118045B7}"/>
    <cellStyle name="SAPBEXaggData 2 2 7" xfId="6245" xr:uid="{9BEB4DE7-B898-4814-BA9B-C87CA0DC1DEE}"/>
    <cellStyle name="SAPBEXaggData 2 3" xfId="3702" xr:uid="{43E362A8-5C6D-45DF-9B01-1FA24D76F779}"/>
    <cellStyle name="SAPBEXaggData 2 3 2" xfId="4974" xr:uid="{B40D000A-A1BB-44A5-91EC-7392A953D8A0}"/>
    <cellStyle name="SAPBEXaggData 2 3 3" xfId="4498" xr:uid="{4A2EB606-FCE5-44A5-8DCE-85363A23B2F3}"/>
    <cellStyle name="SAPBEXaggData 2 3 4" xfId="5418" xr:uid="{B33BD260-1E65-47FF-B0CF-2AF49FB5DC06}"/>
    <cellStyle name="SAPBEXaggData 2 3 5" xfId="5830" xr:uid="{B1D03DE5-1430-45ED-990B-E234F20E2E3E}"/>
    <cellStyle name="SAPBEXaggData 2 3 6" xfId="6247" xr:uid="{AE673C4B-830B-4561-B4CF-EF5BDB1F1A04}"/>
    <cellStyle name="SAPBEXaggData 2 4" xfId="4971" xr:uid="{DB7882AA-AE8C-48B1-B3AC-5D63E94866F0}"/>
    <cellStyle name="SAPBEXaggData 2 5" xfId="4501" xr:uid="{4FD28D46-E3B3-47EC-9EE3-29B1021AB98C}"/>
    <cellStyle name="SAPBEXaggData 2 6" xfId="5415" xr:uid="{29C1A49E-38EF-40A7-8ED6-A43E4AE07F7B}"/>
    <cellStyle name="SAPBEXaggData 2 7" xfId="5827" xr:uid="{5128FF23-671A-4EBB-9001-F83D1EBE4B4F}"/>
    <cellStyle name="SAPBEXaggData 2 8" xfId="6244" xr:uid="{1E2D98AC-9710-4FE7-A33C-8E7E828ACCD0}"/>
    <cellStyle name="SAPBEXaggData 3" xfId="3703" xr:uid="{2676A5B5-FB42-41B5-8729-B000AB5E5F2D}"/>
    <cellStyle name="SAPBEXaggData 3 2" xfId="3704" xr:uid="{8D8965BB-BA1E-4EAB-A594-89AACE4657E4}"/>
    <cellStyle name="SAPBEXaggData 3 2 2" xfId="4976" xr:uid="{1D142750-D96E-465F-BF88-F0C469F4D773}"/>
    <cellStyle name="SAPBEXaggData 3 2 3" xfId="4496" xr:uid="{E717D0B8-B3AE-42F9-B29C-F4C39F86EAE4}"/>
    <cellStyle name="SAPBEXaggData 3 2 4" xfId="5420" xr:uid="{D966CF12-FD58-4775-85FD-C6D4045130E1}"/>
    <cellStyle name="SAPBEXaggData 3 2 5" xfId="5832" xr:uid="{9BDD281B-51EF-4EFE-9029-FA11E163E4C5}"/>
    <cellStyle name="SAPBEXaggData 3 2 6" xfId="6249" xr:uid="{720BD74A-ED58-490B-8118-9AC6E688087E}"/>
    <cellStyle name="SAPBEXaggData 3 3" xfId="4975" xr:uid="{65DE266E-BB06-4C6B-B34A-E8D107E72574}"/>
    <cellStyle name="SAPBEXaggData 3 4" xfId="4497" xr:uid="{5F11C0A5-36AB-490A-B69A-FCA3C14B18B3}"/>
    <cellStyle name="SAPBEXaggData 3 5" xfId="5419" xr:uid="{BB35E841-008E-485E-B45A-F8B305C7989D}"/>
    <cellStyle name="SAPBEXaggData 3 6" xfId="5831" xr:uid="{EE8DFB3C-E265-4114-9082-E7DA078540E9}"/>
    <cellStyle name="SAPBEXaggData 3 7" xfId="6248" xr:uid="{F5FFCB5E-8405-4B67-9786-7E3372021EBC}"/>
    <cellStyle name="SAPBEXaggData 4" xfId="3705" xr:uid="{582FA6C9-53B3-4235-A386-F9B93F4B8CFE}"/>
    <cellStyle name="SAPBEXaggData 4 2" xfId="3706" xr:uid="{23E64483-6B02-4EBD-8CF3-7290F0943EB8}"/>
    <cellStyle name="SAPBEXaggData 4 2 2" xfId="4978" xr:uid="{056FD77B-9D39-444C-A7DF-3C6997061F6B}"/>
    <cellStyle name="SAPBEXaggData 4 2 3" xfId="4494" xr:uid="{ACB9601D-4807-4FD0-A157-CA148E6C2850}"/>
    <cellStyle name="SAPBEXaggData 4 2 4" xfId="5422" xr:uid="{AD1456D3-9475-4779-B283-A3EDDC5FE1CC}"/>
    <cellStyle name="SAPBEXaggData 4 2 5" xfId="5834" xr:uid="{338267D6-489F-48ED-9FA5-0B11C7D2D19A}"/>
    <cellStyle name="SAPBEXaggData 4 2 6" xfId="6251" xr:uid="{53F79EE9-11CC-4E8B-84F5-BFA12B1375D3}"/>
    <cellStyle name="SAPBEXaggData 4 3" xfId="4977" xr:uid="{0A646481-A77E-4785-8640-79C17B260489}"/>
    <cellStyle name="SAPBEXaggData 4 4" xfId="4495" xr:uid="{4904A05F-D90B-493E-8233-9730120102EB}"/>
    <cellStyle name="SAPBEXaggData 4 5" xfId="5421" xr:uid="{77D3478C-BFF8-4173-B773-9DCC56D0F42E}"/>
    <cellStyle name="SAPBEXaggData 4 6" xfId="5833" xr:uid="{3462205E-8414-4825-A177-0BF8A8ED1587}"/>
    <cellStyle name="SAPBEXaggData 4 7" xfId="6250" xr:uid="{FE28EFF5-E023-4524-ADB0-6D6DDDB6B316}"/>
    <cellStyle name="SAPBEXaggData 5" xfId="3707" xr:uid="{2BA0917C-A622-4C44-95A7-98675F1CBC15}"/>
    <cellStyle name="SAPBEXaggData 5 2" xfId="3708" xr:uid="{E20181E7-A120-43E8-9053-A0A53B3E5AD2}"/>
    <cellStyle name="SAPBEXaggData 5 2 2" xfId="4980" xr:uid="{CC0C39AC-390E-4EA1-A2D6-8D3564082A4D}"/>
    <cellStyle name="SAPBEXaggData 5 2 3" xfId="4492" xr:uid="{96D9CAAD-0E40-43A2-9672-0B6749FDA9D5}"/>
    <cellStyle name="SAPBEXaggData 5 2 4" xfId="5424" xr:uid="{5281D793-5353-485E-8D4E-2EF9A6F7BF4C}"/>
    <cellStyle name="SAPBEXaggData 5 2 5" xfId="5836" xr:uid="{0ED7FAF8-5008-45D7-B5FD-B45EE22EFF36}"/>
    <cellStyle name="SAPBEXaggData 5 2 6" xfId="6253" xr:uid="{9A6C57B1-B956-4883-AFAC-965D9954614D}"/>
    <cellStyle name="SAPBEXaggData 5 3" xfId="4979" xr:uid="{951C88C2-3478-4D43-A8B0-4362CD88F8C1}"/>
    <cellStyle name="SAPBEXaggData 5 4" xfId="4493" xr:uid="{338CDF01-0062-46DB-B4DC-8F1B0CE9C597}"/>
    <cellStyle name="SAPBEXaggData 5 5" xfId="5423" xr:uid="{89078F21-E510-43DE-9584-9C3D4A4C9D73}"/>
    <cellStyle name="SAPBEXaggData 5 6" xfId="5835" xr:uid="{9AC06B69-3B9B-43A8-B5CC-A14B31C9116F}"/>
    <cellStyle name="SAPBEXaggData 5 7" xfId="6252" xr:uid="{3EF4DCDC-16BE-41C1-B3C5-411315EC8796}"/>
    <cellStyle name="SAPBEXaggData 6" xfId="3709" xr:uid="{8CB26229-B5CE-4ADE-9E82-759B52CCBFF8}"/>
    <cellStyle name="SAPBEXaggData 6 2" xfId="4981" xr:uid="{94AAA3E1-6FA2-41A1-8F2C-1B7456248F7C}"/>
    <cellStyle name="SAPBEXaggData 6 3" xfId="4491" xr:uid="{6E892B2D-FCF4-4EFA-B657-AA735C90586A}"/>
    <cellStyle name="SAPBEXaggData 6 4" xfId="5425" xr:uid="{BA4D6005-BC68-46E8-92F3-F8C51E7B2C0A}"/>
    <cellStyle name="SAPBEXaggData 6 5" xfId="5837" xr:uid="{ED95353C-4F17-468D-9524-8A9C8D32A454}"/>
    <cellStyle name="SAPBEXaggData 6 6" xfId="6254" xr:uid="{44C37D06-0228-4D23-999B-F26751EBAA24}"/>
    <cellStyle name="SAPBEXaggData 7" xfId="4970" xr:uid="{9BE4EAAF-5BC5-47B1-B19E-413A56BE4B4A}"/>
    <cellStyle name="SAPBEXaggData 8" xfId="4502" xr:uid="{5F7BA49F-DF54-4A91-BACF-E0150FFCB970}"/>
    <cellStyle name="SAPBEXaggData 9" xfId="5414" xr:uid="{6FB05538-032E-43A8-AA27-F0B7212C0625}"/>
    <cellStyle name="SAPBEXaggDataEmph" xfId="3710" xr:uid="{411981B3-1035-4CC5-8593-5135C6F58E92}"/>
    <cellStyle name="SAPBEXaggDataEmph 10" xfId="5838" xr:uid="{EA58F8C1-F9A1-4DEF-AA99-CACD154C9B86}"/>
    <cellStyle name="SAPBEXaggDataEmph 11" xfId="6255" xr:uid="{3ED971CC-F004-4365-92D6-A258ADC96186}"/>
    <cellStyle name="SAPBEXaggDataEmph 2" xfId="3711" xr:uid="{D014B5A6-B5C3-40C5-8A2B-5AD0B131C0FA}"/>
    <cellStyle name="SAPBEXaggDataEmph 2 2" xfId="3712" xr:uid="{481D6F09-FACD-4B0E-B90F-887E1470E51C}"/>
    <cellStyle name="SAPBEXaggDataEmph 2 2 2" xfId="3713" xr:uid="{BDF0B62D-58C9-4B4B-B4EF-CBEE55FE288E}"/>
    <cellStyle name="SAPBEXaggDataEmph 2 2 2 2" xfId="4985" xr:uid="{07701CD8-12A4-4716-B1F3-74CEB00EA51F}"/>
    <cellStyle name="SAPBEXaggDataEmph 2 2 2 3" xfId="4487" xr:uid="{E464643C-26B1-4142-9C3C-E2E69E53E3C1}"/>
    <cellStyle name="SAPBEXaggDataEmph 2 2 2 4" xfId="5429" xr:uid="{93EB8558-9B24-4A84-BEB0-FB7AAD9043F2}"/>
    <cellStyle name="SAPBEXaggDataEmph 2 2 2 5" xfId="5841" xr:uid="{6A7E5E58-9739-4F39-BE90-3F9D58014DEE}"/>
    <cellStyle name="SAPBEXaggDataEmph 2 2 2 6" xfId="6258" xr:uid="{C5CF5ABB-5067-47D4-9A38-4B4389F2CA58}"/>
    <cellStyle name="SAPBEXaggDataEmph 2 2 3" xfId="4984" xr:uid="{D0AB2348-9FD3-46EF-9775-DDFA1D93E451}"/>
    <cellStyle name="SAPBEXaggDataEmph 2 2 4" xfId="4488" xr:uid="{53F0801D-F873-44B3-97B0-2E35C9BCA277}"/>
    <cellStyle name="SAPBEXaggDataEmph 2 2 5" xfId="5428" xr:uid="{E988F7BD-F979-4214-BA05-917A5CB6F1B7}"/>
    <cellStyle name="SAPBEXaggDataEmph 2 2 6" xfId="5840" xr:uid="{6A0478AC-1383-49F2-8D9B-91E2EE197816}"/>
    <cellStyle name="SAPBEXaggDataEmph 2 2 7" xfId="6257" xr:uid="{C6A92196-63A6-469A-A967-723057987BFB}"/>
    <cellStyle name="SAPBEXaggDataEmph 2 3" xfId="3714" xr:uid="{916FAA8C-FD57-4B09-A719-E8CF01F7BD8E}"/>
    <cellStyle name="SAPBEXaggDataEmph 2 3 2" xfId="4986" xr:uid="{6615D1D8-C7A5-42C7-9B7C-78C2B8B635F4}"/>
    <cellStyle name="SAPBEXaggDataEmph 2 3 3" xfId="4486" xr:uid="{2C581292-E29B-499D-B380-D371097D991A}"/>
    <cellStyle name="SAPBEXaggDataEmph 2 3 4" xfId="5430" xr:uid="{FFBECEA3-3626-49A2-B8F9-99D2C5267AF6}"/>
    <cellStyle name="SAPBEXaggDataEmph 2 3 5" xfId="5842" xr:uid="{6C07AEEF-44CA-452C-80ED-7DA971044776}"/>
    <cellStyle name="SAPBEXaggDataEmph 2 3 6" xfId="6259" xr:uid="{7744BD95-8710-422B-9ED9-192BDDD0D283}"/>
    <cellStyle name="SAPBEXaggDataEmph 2 4" xfId="4983" xr:uid="{02E8B1F7-566D-4F28-B701-214AF62B636D}"/>
    <cellStyle name="SAPBEXaggDataEmph 2 5" xfId="4489" xr:uid="{C714EBC2-CDB5-4EAA-B321-9C46D0BA660C}"/>
    <cellStyle name="SAPBEXaggDataEmph 2 6" xfId="5427" xr:uid="{3A17C016-240C-45EE-A08A-FE573F180944}"/>
    <cellStyle name="SAPBEXaggDataEmph 2 7" xfId="5839" xr:uid="{9A4F9D85-611A-4484-BE50-222E5B242F80}"/>
    <cellStyle name="SAPBEXaggDataEmph 2 8" xfId="6256" xr:uid="{A875C86A-D73D-4E0A-92A2-655A2CD3E50A}"/>
    <cellStyle name="SAPBEXaggDataEmph 3" xfId="3715" xr:uid="{6821DBD1-EED5-4D1B-8A42-201AB58E17DA}"/>
    <cellStyle name="SAPBEXaggDataEmph 3 2" xfId="3716" xr:uid="{89C07623-D796-4BDA-9C14-76D8CFC0461F}"/>
    <cellStyle name="SAPBEXaggDataEmph 3 2 2" xfId="4988" xr:uid="{AB8BA53A-9087-4997-B802-C39FA411818A}"/>
    <cellStyle name="SAPBEXaggDataEmph 3 2 3" xfId="4484" xr:uid="{29167316-A20A-454A-883D-32BA60782113}"/>
    <cellStyle name="SAPBEXaggDataEmph 3 2 4" xfId="5432" xr:uid="{D49B6320-0A1A-452F-8B02-4F2EC6B8DB85}"/>
    <cellStyle name="SAPBEXaggDataEmph 3 2 5" xfId="5844" xr:uid="{C821F8F6-81DE-4CDB-9661-5C12C9947B7B}"/>
    <cellStyle name="SAPBEXaggDataEmph 3 2 6" xfId="6261" xr:uid="{CBDC0BAC-65EB-43D3-9CF4-07780D797862}"/>
    <cellStyle name="SAPBEXaggDataEmph 3 3" xfId="4987" xr:uid="{75964D11-ED3D-446E-ACFC-1394457D7272}"/>
    <cellStyle name="SAPBEXaggDataEmph 3 4" xfId="4485" xr:uid="{29C08603-D825-46E1-B539-9E954BA87DF4}"/>
    <cellStyle name="SAPBEXaggDataEmph 3 5" xfId="5431" xr:uid="{B13CE922-717A-4EDD-9C4E-4FAFDDFA5CFD}"/>
    <cellStyle name="SAPBEXaggDataEmph 3 6" xfId="5843" xr:uid="{B771E603-5DF0-45EE-A25A-6C5A2B584F24}"/>
    <cellStyle name="SAPBEXaggDataEmph 3 7" xfId="6260" xr:uid="{103E2CEB-A436-41AF-965D-83A3ED7D2494}"/>
    <cellStyle name="SAPBEXaggDataEmph 4" xfId="3717" xr:uid="{6D79EE08-07FA-42AB-8BEF-3856A0203E97}"/>
    <cellStyle name="SAPBEXaggDataEmph 4 2" xfId="3718" xr:uid="{494CE708-7028-48F3-B6F5-ED75C5741CA6}"/>
    <cellStyle name="SAPBEXaggDataEmph 4 2 2" xfId="4990" xr:uid="{33D975E4-1684-4A9F-A1B6-AAAB10D79A02}"/>
    <cellStyle name="SAPBEXaggDataEmph 4 2 3" xfId="4482" xr:uid="{7F846A8E-3FEE-45C8-BDC3-A433BF4A66DF}"/>
    <cellStyle name="SAPBEXaggDataEmph 4 2 4" xfId="5434" xr:uid="{7E358ADF-7617-4FA8-8480-F43530BE0EA1}"/>
    <cellStyle name="SAPBEXaggDataEmph 4 2 5" xfId="5846" xr:uid="{AC8759F3-D987-40AA-B7B8-96081A75924B}"/>
    <cellStyle name="SAPBEXaggDataEmph 4 2 6" xfId="6263" xr:uid="{6D1024E4-B521-410A-9B8B-06950E56F20C}"/>
    <cellStyle name="SAPBEXaggDataEmph 4 3" xfId="4989" xr:uid="{40A5E0C4-7CD7-48F7-8E32-B57B464C5D95}"/>
    <cellStyle name="SAPBEXaggDataEmph 4 4" xfId="4483" xr:uid="{3FEFF519-9687-414A-A1A1-AA58DF58C8C4}"/>
    <cellStyle name="SAPBEXaggDataEmph 4 5" xfId="5433" xr:uid="{1B560999-2D1B-46FF-9A5E-368DF93F4636}"/>
    <cellStyle name="SAPBEXaggDataEmph 4 6" xfId="5845" xr:uid="{26ABF455-F770-46D3-A488-AD26360AFDCC}"/>
    <cellStyle name="SAPBEXaggDataEmph 4 7" xfId="6262" xr:uid="{AA67F347-A00D-486C-9872-6E80BE939AEA}"/>
    <cellStyle name="SAPBEXaggDataEmph 5" xfId="3719" xr:uid="{7BE25FEC-43A4-4D5A-8310-80DD51400CD4}"/>
    <cellStyle name="SAPBEXaggDataEmph 5 2" xfId="3720" xr:uid="{3D839659-26B7-4F27-ABE4-64347B3DF84A}"/>
    <cellStyle name="SAPBEXaggDataEmph 5 2 2" xfId="4992" xr:uid="{E7078B81-2F7E-43B3-9255-F15846A24E6C}"/>
    <cellStyle name="SAPBEXaggDataEmph 5 2 3" xfId="4480" xr:uid="{942081CB-F5A0-49F2-B25C-06D43EE36BF6}"/>
    <cellStyle name="SAPBEXaggDataEmph 5 2 4" xfId="5436" xr:uid="{4FF8C50F-4788-4FE2-A9FB-DEDC46E3E63D}"/>
    <cellStyle name="SAPBEXaggDataEmph 5 2 5" xfId="5848" xr:uid="{D3857743-C831-4047-B3CD-6283B3EF6BA0}"/>
    <cellStyle name="SAPBEXaggDataEmph 5 2 6" xfId="6265" xr:uid="{12224896-84E3-40AB-982C-D26CB570B92B}"/>
    <cellStyle name="SAPBEXaggDataEmph 5 3" xfId="4991" xr:uid="{F5EAB345-F805-4976-8A1D-97918C967FFC}"/>
    <cellStyle name="SAPBEXaggDataEmph 5 4" xfId="4481" xr:uid="{E5FEABD7-A25D-4FC9-B9A4-D4C93B3B9A43}"/>
    <cellStyle name="SAPBEXaggDataEmph 5 5" xfId="5435" xr:uid="{A0F0B81C-6206-43F5-A4EC-F502B238D7CB}"/>
    <cellStyle name="SAPBEXaggDataEmph 5 6" xfId="5847" xr:uid="{67D1C311-2B70-4938-931F-441CC85FE000}"/>
    <cellStyle name="SAPBEXaggDataEmph 5 7" xfId="6264" xr:uid="{D51BEBDB-EFFA-48E0-B294-17DEE2929178}"/>
    <cellStyle name="SAPBEXaggDataEmph 6" xfId="3721" xr:uid="{B54C9977-4A88-4E78-8121-1469F7FDD4B8}"/>
    <cellStyle name="SAPBEXaggDataEmph 6 2" xfId="4993" xr:uid="{81B3BD9A-E223-4CF9-94E2-3E170D220539}"/>
    <cellStyle name="SAPBEXaggDataEmph 6 3" xfId="4479" xr:uid="{C2A39C04-955F-4AFB-8C5D-FB2454243F78}"/>
    <cellStyle name="SAPBEXaggDataEmph 6 4" xfId="5437" xr:uid="{678E76BA-AD3F-427E-9EEB-CF99B03C6545}"/>
    <cellStyle name="SAPBEXaggDataEmph 6 5" xfId="5849" xr:uid="{4CBE5702-50BE-4916-A4F8-96178D89AD6D}"/>
    <cellStyle name="SAPBEXaggDataEmph 6 6" xfId="6266" xr:uid="{B8C21AB9-17E7-4A01-B564-7FCA448ADD69}"/>
    <cellStyle name="SAPBEXaggDataEmph 7" xfId="4982" xr:uid="{40ECE77F-5027-4CF8-8280-B23EDE8C3657}"/>
    <cellStyle name="SAPBEXaggDataEmph 8" xfId="4490" xr:uid="{0CD23044-3C19-4F93-A5C2-3FF14B6953D8}"/>
    <cellStyle name="SAPBEXaggDataEmph 9" xfId="5426" xr:uid="{74692F45-9733-4A57-B8AD-278249740688}"/>
    <cellStyle name="SAPBEXaggItem" xfId="3722" xr:uid="{1FB531B2-632C-43E7-A1C1-BA56C5A75F4B}"/>
    <cellStyle name="SAPBEXaggItem 10" xfId="5850" xr:uid="{D89D0D01-DFC3-47BA-8BD9-CE6273F81FE3}"/>
    <cellStyle name="SAPBEXaggItem 11" xfId="6267" xr:uid="{F67B849C-89AC-4B98-B1E9-CAB6B3D7EA72}"/>
    <cellStyle name="SAPBEXaggItem 2" xfId="3723" xr:uid="{796E9D3A-DBAF-43EC-990E-8AC865258517}"/>
    <cellStyle name="SAPBEXaggItem 2 2" xfId="3724" xr:uid="{E6097E64-C796-43E4-B2AF-98A32E853F8D}"/>
    <cellStyle name="SAPBEXaggItem 2 2 2" xfId="3725" xr:uid="{EA613708-823C-4C77-B53C-8992425479EF}"/>
    <cellStyle name="SAPBEXaggItem 2 2 2 2" xfId="4997" xr:uid="{E8BDB338-29C1-4D7F-951C-D54E42B45999}"/>
    <cellStyle name="SAPBEXaggItem 2 2 2 3" xfId="4475" xr:uid="{47F7CE89-13B8-42E3-8FE0-E66A9FD978E8}"/>
    <cellStyle name="SAPBEXaggItem 2 2 2 4" xfId="5441" xr:uid="{49D7013E-DFE5-46DD-916A-C7356F4F0A11}"/>
    <cellStyle name="SAPBEXaggItem 2 2 2 5" xfId="5853" xr:uid="{572695DC-E262-4E5A-883D-2E4148D2F1BD}"/>
    <cellStyle name="SAPBEXaggItem 2 2 2 6" xfId="6270" xr:uid="{423949ED-15CE-4716-8090-BDE4E2FA57B8}"/>
    <cellStyle name="SAPBEXaggItem 2 2 3" xfId="4996" xr:uid="{765D75BE-E9CC-4C8E-B6B4-5B26B7520BF2}"/>
    <cellStyle name="SAPBEXaggItem 2 2 4" xfId="4476" xr:uid="{5235911E-028C-4DDC-B840-8E6EBB285174}"/>
    <cellStyle name="SAPBEXaggItem 2 2 5" xfId="5440" xr:uid="{CBD1C759-8F7F-4BEE-A001-1A76574C66FB}"/>
    <cellStyle name="SAPBEXaggItem 2 2 6" xfId="5852" xr:uid="{A028E543-E558-4BBE-838D-9B427786F0AA}"/>
    <cellStyle name="SAPBEXaggItem 2 2 7" xfId="6269" xr:uid="{4EDD98D9-7437-4025-A0E2-1D4C18B7EAA2}"/>
    <cellStyle name="SAPBEXaggItem 2 3" xfId="3726" xr:uid="{D78A6690-CEFB-427C-AA51-52B2B9943599}"/>
    <cellStyle name="SAPBEXaggItem 2 3 2" xfId="4998" xr:uid="{064C94FC-C6A2-47A2-9490-DEBC832BA421}"/>
    <cellStyle name="SAPBEXaggItem 2 3 3" xfId="4474" xr:uid="{E976EB15-ADF9-4C21-9F65-E3D50E72729A}"/>
    <cellStyle name="SAPBEXaggItem 2 3 4" xfId="5442" xr:uid="{EEA801DC-7302-4079-95F9-F332ECEE8B36}"/>
    <cellStyle name="SAPBEXaggItem 2 3 5" xfId="5854" xr:uid="{FE1324B8-23D4-46AB-8286-4025CAECD2ED}"/>
    <cellStyle name="SAPBEXaggItem 2 3 6" xfId="6271" xr:uid="{C2671341-0B8D-4652-855E-88039A14324D}"/>
    <cellStyle name="SAPBEXaggItem 2 4" xfId="4995" xr:uid="{E41F2A6E-099A-4F23-BAF5-879F9729BB01}"/>
    <cellStyle name="SAPBEXaggItem 2 5" xfId="4477" xr:uid="{9CF00EB3-B7BB-4762-BDED-069C8334A92E}"/>
    <cellStyle name="SAPBEXaggItem 2 6" xfId="5439" xr:uid="{F4887294-1F0A-4E30-9016-9F2C61BEA250}"/>
    <cellStyle name="SAPBEXaggItem 2 7" xfId="5851" xr:uid="{70ECAF22-E876-45A2-83B3-5F17C2390C7B}"/>
    <cellStyle name="SAPBEXaggItem 2 8" xfId="6268" xr:uid="{43EA4D41-575D-4907-B110-3AD5EBB61FF1}"/>
    <cellStyle name="SAPBEXaggItem 3" xfId="3727" xr:uid="{FC2BDD4E-6137-4B20-BD66-EBA752423315}"/>
    <cellStyle name="SAPBEXaggItem 3 2" xfId="3728" xr:uid="{63830A9A-D63C-4AF8-990B-E8DA67142E3E}"/>
    <cellStyle name="SAPBEXaggItem 3 2 2" xfId="5000" xr:uid="{FDBC8713-FE06-4075-ACBA-F91B1DCF3171}"/>
    <cellStyle name="SAPBEXaggItem 3 2 3" xfId="4472" xr:uid="{6930D381-D02C-4072-BF74-6934FBF36B4E}"/>
    <cellStyle name="SAPBEXaggItem 3 2 4" xfId="5444" xr:uid="{36D590B7-227A-4114-942D-FCAB1F578C1D}"/>
    <cellStyle name="SAPBEXaggItem 3 2 5" xfId="5856" xr:uid="{4752EDD6-44F6-4CCD-B217-D455246E921E}"/>
    <cellStyle name="SAPBEXaggItem 3 2 6" xfId="6273" xr:uid="{C9E676B6-358B-4D14-AF6D-A2FCDC5AA1D2}"/>
    <cellStyle name="SAPBEXaggItem 3 3" xfId="4999" xr:uid="{59FCD063-3F13-4434-8D09-EDC2A28CC915}"/>
    <cellStyle name="SAPBEXaggItem 3 4" xfId="4473" xr:uid="{2C6BE356-5B43-4B25-9336-4F5C80B434CB}"/>
    <cellStyle name="SAPBEXaggItem 3 5" xfId="5443" xr:uid="{7BDB584F-A893-45EB-8EA5-F1EE7F7BD9FF}"/>
    <cellStyle name="SAPBEXaggItem 3 6" xfId="5855" xr:uid="{0C79FC8B-6C6B-4709-AF69-DA4668351A85}"/>
    <cellStyle name="SAPBEXaggItem 3 7" xfId="6272" xr:uid="{BC762CDE-BEA2-44AB-B20E-F8103B6ADAB1}"/>
    <cellStyle name="SAPBEXaggItem 4" xfId="3729" xr:uid="{08ADEE43-71AF-41F4-882A-CD878248532C}"/>
    <cellStyle name="SAPBEXaggItem 4 2" xfId="3730" xr:uid="{F67C53E2-0B69-4688-B3E1-61223471DB7A}"/>
    <cellStyle name="SAPBEXaggItem 4 2 2" xfId="5002" xr:uid="{6F2D2508-F8DA-4E44-B5A1-161475C0542D}"/>
    <cellStyle name="SAPBEXaggItem 4 2 3" xfId="4470" xr:uid="{F78D94C4-7229-446F-BFA1-0362387ADEE3}"/>
    <cellStyle name="SAPBEXaggItem 4 2 4" xfId="5446" xr:uid="{3F89427A-78B5-447A-81E9-8BB56C58D1B2}"/>
    <cellStyle name="SAPBEXaggItem 4 2 5" xfId="5858" xr:uid="{15A5396C-832F-4AD6-97E7-134FE80D0732}"/>
    <cellStyle name="SAPBEXaggItem 4 2 6" xfId="6275" xr:uid="{F0D25AFE-57CE-46E6-B04E-914DA113A110}"/>
    <cellStyle name="SAPBEXaggItem 4 3" xfId="5001" xr:uid="{9B2090BA-BA05-4253-9AFD-B38CEDC920C1}"/>
    <cellStyle name="SAPBEXaggItem 4 4" xfId="4471" xr:uid="{BFF9B7B7-B8CC-453A-A60D-9AF7EBCFD4BE}"/>
    <cellStyle name="SAPBEXaggItem 4 5" xfId="5445" xr:uid="{363E42F0-0125-4D96-ADD3-33373D0E7841}"/>
    <cellStyle name="SAPBEXaggItem 4 6" xfId="5857" xr:uid="{C572BAB5-04DD-49A3-8A46-36FA7A98EBCF}"/>
    <cellStyle name="SAPBEXaggItem 4 7" xfId="6274" xr:uid="{5D7EB502-762C-4033-B006-6A4149A66D6D}"/>
    <cellStyle name="SAPBEXaggItem 5" xfId="3731" xr:uid="{2823DD5D-0CD8-465B-AA19-8D9833A12E0E}"/>
    <cellStyle name="SAPBEXaggItem 5 2" xfId="3732" xr:uid="{A360A077-300E-4FC8-88B5-E4E6C5F7D32E}"/>
    <cellStyle name="SAPBEXaggItem 5 2 2" xfId="5004" xr:uid="{C556FD01-351D-4DFF-AEE2-6E6C9CA7A78E}"/>
    <cellStyle name="SAPBEXaggItem 5 2 3" xfId="4468" xr:uid="{79A43233-7661-4E60-A859-869B9A93349F}"/>
    <cellStyle name="SAPBEXaggItem 5 2 4" xfId="5448" xr:uid="{E099D940-61F3-44A2-9D28-B158F0B43E74}"/>
    <cellStyle name="SAPBEXaggItem 5 2 5" xfId="5860" xr:uid="{63BEBFA7-8CD0-400B-A739-75FB95F3C12B}"/>
    <cellStyle name="SAPBEXaggItem 5 2 6" xfId="6277" xr:uid="{6378DCA8-5EDC-4F19-A98D-9684C2D36D6B}"/>
    <cellStyle name="SAPBEXaggItem 5 3" xfId="5003" xr:uid="{3A9CED7A-4BA2-4909-9E6F-08498D9483EC}"/>
    <cellStyle name="SAPBEXaggItem 5 4" xfId="4469" xr:uid="{2DC58CD2-E001-4B2B-8461-977B9AD38CD2}"/>
    <cellStyle name="SAPBEXaggItem 5 5" xfId="5447" xr:uid="{530C7CC9-CB60-40C9-8222-70BD5A9C1093}"/>
    <cellStyle name="SAPBEXaggItem 5 6" xfId="5859" xr:uid="{1001768B-9604-48D5-9D2F-A9C2F81838C7}"/>
    <cellStyle name="SAPBEXaggItem 5 7" xfId="6276" xr:uid="{444EA5DC-5B15-482F-9CD9-A9EFC7B5BEF3}"/>
    <cellStyle name="SAPBEXaggItem 6" xfId="3733" xr:uid="{0525BFA8-39ED-44B9-8B6C-E6A1FAD87533}"/>
    <cellStyle name="SAPBEXaggItem 6 2" xfId="5005" xr:uid="{8514A6FF-D846-4F25-8C77-AA7E4C6A43CE}"/>
    <cellStyle name="SAPBEXaggItem 6 3" xfId="4467" xr:uid="{D5D4003D-016D-45AA-AB63-14DA3AA1A416}"/>
    <cellStyle name="SAPBEXaggItem 6 4" xfId="5449" xr:uid="{7A32FFC0-1103-4663-B078-2D3392697796}"/>
    <cellStyle name="SAPBEXaggItem 6 5" xfId="5861" xr:uid="{D7015783-1E9C-4BE2-B1E5-FEB88ADD775F}"/>
    <cellStyle name="SAPBEXaggItem 6 6" xfId="6326" xr:uid="{5E8F9BAD-48D9-4BC1-80CE-A2D97214ACB3}"/>
    <cellStyle name="SAPBEXaggItem 7" xfId="4994" xr:uid="{D52CD144-6002-4099-B817-F954D3AD5771}"/>
    <cellStyle name="SAPBEXaggItem 8" xfId="4478" xr:uid="{1C34EDE0-6114-48C7-AE35-939B0332EA0A}"/>
    <cellStyle name="SAPBEXaggItem 9" xfId="5438" xr:uid="{7BC1C40D-66EC-44E2-AB19-404063BE8E12}"/>
    <cellStyle name="SAPBEXaggItemX" xfId="3734" xr:uid="{70705DFD-279B-4C3F-8D37-618CD609C211}"/>
    <cellStyle name="SAPBEXaggItemX 10" xfId="6327" xr:uid="{D19B6D5F-7D3C-4E9A-ACA8-8808D9484EC0}"/>
    <cellStyle name="SAPBEXaggItemX 2" xfId="3735" xr:uid="{FF939CE0-8281-4CA5-9149-79C50EFEB8D2}"/>
    <cellStyle name="SAPBEXaggItemX 2 2" xfId="3736" xr:uid="{9FF2FC97-BD03-4CD1-B22D-85DE35E3064C}"/>
    <cellStyle name="SAPBEXaggItemX 2 2 2" xfId="5008" xr:uid="{E225112D-D81B-4F66-B24E-EE87CE4D6069}"/>
    <cellStyle name="SAPBEXaggItemX 2 2 3" xfId="4464" xr:uid="{7E128193-9319-4A07-98D7-DFC54BB6C52B}"/>
    <cellStyle name="SAPBEXaggItemX 2 2 4" xfId="5500" xr:uid="{103EAFD0-4FBB-466D-8825-9F49883FDF71}"/>
    <cellStyle name="SAPBEXaggItemX 2 2 5" xfId="5864" xr:uid="{EB7C0CC5-E29A-4841-BAC7-264323A88410}"/>
    <cellStyle name="SAPBEXaggItemX 2 2 6" xfId="6278" xr:uid="{3FB0451D-90D5-416C-A174-C71585C18090}"/>
    <cellStyle name="SAPBEXaggItemX 2 3" xfId="5007" xr:uid="{615D0C86-FB51-4297-8B01-0D54B2954683}"/>
    <cellStyle name="SAPBEXaggItemX 2 4" xfId="4465" xr:uid="{95C3C81C-3CA8-4072-8640-0A2703539175}"/>
    <cellStyle name="SAPBEXaggItemX 2 5" xfId="5451" xr:uid="{85A5534F-4596-421B-BB9E-E018F117637C}"/>
    <cellStyle name="SAPBEXaggItemX 2 6" xfId="5863" xr:uid="{8218A8C4-1EFA-44C8-A6A2-349BE449FF29}"/>
    <cellStyle name="SAPBEXaggItemX 2 7" xfId="6328" xr:uid="{BAA4E5E5-8888-49DF-AF95-03713949B6B9}"/>
    <cellStyle name="SAPBEXaggItemX 3" xfId="3737" xr:uid="{460421E2-5648-48BF-A5AB-B530F7E87462}"/>
    <cellStyle name="SAPBEXaggItemX 3 2" xfId="3738" xr:uid="{932889CB-7640-49A1-8A39-151A67932D7D}"/>
    <cellStyle name="SAPBEXaggItemX 3 2 2" xfId="5010" xr:uid="{CEBEBF1E-8992-40EA-9FA9-1B235478E26D}"/>
    <cellStyle name="SAPBEXaggItemX 3 2 3" xfId="4462" xr:uid="{9E25B21C-3983-4C85-818B-0110AB192013}"/>
    <cellStyle name="SAPBEXaggItemX 3 2 4" xfId="5502" xr:uid="{DF25FCB9-4177-4CBC-B574-AD52467D1887}"/>
    <cellStyle name="SAPBEXaggItemX 3 2 5" xfId="5866" xr:uid="{FD1BD64B-EAF4-4A2E-98E3-A804D5B99C2C}"/>
    <cellStyle name="SAPBEXaggItemX 3 2 6" xfId="6280" xr:uid="{AE67A436-9A95-4E08-BF13-D2E8FB4FBA7A}"/>
    <cellStyle name="SAPBEXaggItemX 3 3" xfId="5009" xr:uid="{0E51AA2A-BFFC-4892-9D27-28FD93E1F60E}"/>
    <cellStyle name="SAPBEXaggItemX 3 4" xfId="4463" xr:uid="{10A8D63F-B2E5-43A7-8CE4-3B9895DC2301}"/>
    <cellStyle name="SAPBEXaggItemX 3 5" xfId="5501" xr:uid="{D238F5C0-F37B-46A0-AFE3-226979FDD2A5}"/>
    <cellStyle name="SAPBEXaggItemX 3 6" xfId="5865" xr:uid="{3B1F8A76-9C7C-4954-94D9-ED8E0ED930FF}"/>
    <cellStyle name="SAPBEXaggItemX 3 7" xfId="6279" xr:uid="{428D7260-F657-4884-B21E-30F23E40AA0E}"/>
    <cellStyle name="SAPBEXaggItemX 4" xfId="3739" xr:uid="{A14576A2-3260-4726-AF53-65F2ED0CDF8F}"/>
    <cellStyle name="SAPBEXaggItemX 4 2" xfId="3740" xr:uid="{79DD49F5-27D0-4A70-8F46-ABFFE3427EFA}"/>
    <cellStyle name="SAPBEXaggItemX 4 2 2" xfId="5012" xr:uid="{EA88EDAA-2259-4AC4-9CA8-125E4975DE22}"/>
    <cellStyle name="SAPBEXaggItemX 4 2 3" xfId="4460" xr:uid="{B71EB68A-FF68-4CF0-BD1D-E9D1B0EC95AB}"/>
    <cellStyle name="SAPBEXaggItemX 4 2 4" xfId="5453" xr:uid="{24A22F42-6B22-4FC0-B5CD-CCA18CAE7A0D}"/>
    <cellStyle name="SAPBEXaggItemX 4 2 5" xfId="5868" xr:uid="{76EFB18A-D186-47B7-89CB-27DD455F0FF6}"/>
    <cellStyle name="SAPBEXaggItemX 4 2 6" xfId="6282" xr:uid="{385D82DE-8B4A-47DE-892B-B239D4558231}"/>
    <cellStyle name="SAPBEXaggItemX 4 3" xfId="5011" xr:uid="{BABC47C6-E4A2-4597-A381-1A639BCBB5EA}"/>
    <cellStyle name="SAPBEXaggItemX 4 4" xfId="4461" xr:uid="{05C8063C-B3E9-4E9C-999E-DD47D841C301}"/>
    <cellStyle name="SAPBEXaggItemX 4 5" xfId="5452" xr:uid="{51D83FF5-618F-4830-B74C-C4C26D900A33}"/>
    <cellStyle name="SAPBEXaggItemX 4 6" xfId="5867" xr:uid="{359E316E-0038-42F2-BB70-24E35CF398B7}"/>
    <cellStyle name="SAPBEXaggItemX 4 7" xfId="6281" xr:uid="{8221170F-69BC-45A0-8CF2-B0610631D2EF}"/>
    <cellStyle name="SAPBEXaggItemX 5" xfId="3741" xr:uid="{2B2AB2A4-888F-4E40-807F-5B4EE83B2D2E}"/>
    <cellStyle name="SAPBEXaggItemX 5 2" xfId="5013" xr:uid="{B87E068E-9255-4401-91FD-51E1EECFEC75}"/>
    <cellStyle name="SAPBEXaggItemX 5 3" xfId="4459" xr:uid="{41719B09-6D8A-47F4-A5F9-30618731E17D}"/>
    <cellStyle name="SAPBEXaggItemX 5 4" xfId="5454" xr:uid="{409530BD-1EB8-44BF-AD3C-3D73674772D3}"/>
    <cellStyle name="SAPBEXaggItemX 5 5" xfId="5869" xr:uid="{6FE812A8-BF4A-4E5F-AACB-F8658B98E56E}"/>
    <cellStyle name="SAPBEXaggItemX 5 6" xfId="6283" xr:uid="{A55F59E3-AE59-414F-9EC3-3F882476BA50}"/>
    <cellStyle name="SAPBEXaggItemX 6" xfId="5006" xr:uid="{5ECF12E5-6B50-4606-A2BF-8953BEDD77C3}"/>
    <cellStyle name="SAPBEXaggItemX 7" xfId="4466" xr:uid="{D54BA18E-D3FC-495B-9681-6CC7D20583D1}"/>
    <cellStyle name="SAPBEXaggItemX 8" xfId="5450" xr:uid="{D9DAA7B8-B663-4F7C-B0EB-8276294699CA}"/>
    <cellStyle name="SAPBEXaggItemX 9" xfId="5862" xr:uid="{BE04F16B-5144-438A-9D8D-3B0DE016D3E9}"/>
    <cellStyle name="SAPBEXchaText" xfId="3742" xr:uid="{ABF9D513-EB56-416B-B15B-A7BDCBE8BE8B}"/>
    <cellStyle name="SAPBEXchaText 2" xfId="3743" xr:uid="{9AED2AEE-0F2A-4BEF-9C53-1E4E866B3FCF}"/>
    <cellStyle name="SAPBEXchaText 2 2" xfId="3744" xr:uid="{6B2C2EE5-8F57-4350-93FF-7CDB9D87612A}"/>
    <cellStyle name="SAPBEXchaText 2 2 2" xfId="3745" xr:uid="{33CD18C7-1257-403C-A57A-912E622384F4}"/>
    <cellStyle name="SAPBEXchaText 2 2 2 2" xfId="5015" xr:uid="{F978F7BC-7F62-4DD6-8703-4FF56DAF1051}"/>
    <cellStyle name="SAPBEXchaText 2 2 2 3" xfId="4457" xr:uid="{EA99C062-5CA4-4E81-A319-0F14085164C6}"/>
    <cellStyle name="SAPBEXchaText 2 2 2 4" xfId="5458" xr:uid="{C35FB2DF-DA42-466C-84B4-289858FF2A43}"/>
    <cellStyle name="SAPBEXchaText 2 2 2 5" xfId="5921" xr:uid="{96ECAC99-BE4A-4129-AF32-CB123D33C91F}"/>
    <cellStyle name="SAPBEXchaText 2 2 2 6" xfId="6286" xr:uid="{F078C887-6143-4268-80CF-FCBB085E4D90}"/>
    <cellStyle name="SAPBEXchaText 2 2 3" xfId="5014" xr:uid="{55185171-3885-459A-ACF6-C43A5A8CE498}"/>
    <cellStyle name="SAPBEXchaText 2 2 4" xfId="4458" xr:uid="{269273E8-6069-4F66-937F-68D439E4C979}"/>
    <cellStyle name="SAPBEXchaText 2 2 5" xfId="5457" xr:uid="{16DB0821-1E1C-4E9D-82BF-840019D82CFB}"/>
    <cellStyle name="SAPBEXchaText 2 2 6" xfId="5920" xr:uid="{9A1D9631-4C4E-4516-8F1A-779D63772392}"/>
    <cellStyle name="SAPBEXchaText 2 2 7" xfId="6285" xr:uid="{8558A291-F6F4-4EEC-B46F-07D09DC42149}"/>
    <cellStyle name="SAPBEXchaText 2 3" xfId="3746" xr:uid="{0CE0A501-6912-481E-801E-CB7F3F2B7FC9}"/>
    <cellStyle name="SAPBEXchaText 2 3 2" xfId="3747" xr:uid="{4DAFB1CA-13B2-4645-A163-267A57325D98}"/>
    <cellStyle name="SAPBEXchaText 2 3 2 2" xfId="5017" xr:uid="{F89AC631-07C1-468F-9A4C-08AB0FF80B8E}"/>
    <cellStyle name="SAPBEXchaText 2 3 2 3" xfId="4455" xr:uid="{DC110235-22B8-4C12-A30C-1BAE1AE894D8}"/>
    <cellStyle name="SAPBEXchaText 2 3 2 4" xfId="5460" xr:uid="{8E5A2623-B9D5-4209-B50C-39A6F443E148}"/>
    <cellStyle name="SAPBEXchaText 2 3 2 5" xfId="5871" xr:uid="{36285015-6766-450C-AFD8-C3BAE2E575FF}"/>
    <cellStyle name="SAPBEXchaText 2 3 2 6" xfId="6288" xr:uid="{26A7A717-65CC-42EC-A410-208262F81239}"/>
    <cellStyle name="SAPBEXchaText 2 3 3" xfId="5016" xr:uid="{2BD10B8E-0864-42BC-A85D-3D476436495A}"/>
    <cellStyle name="SAPBEXchaText 2 3 4" xfId="4456" xr:uid="{97636E24-75AF-4FD8-9F00-A75133486B67}"/>
    <cellStyle name="SAPBEXchaText 2 3 5" xfId="5459" xr:uid="{7F3EDD28-7508-4028-A541-6EEA20488104}"/>
    <cellStyle name="SAPBEXchaText 2 3 6" xfId="5870" xr:uid="{663F7960-512A-4599-B3FF-DDC731C881A0}"/>
    <cellStyle name="SAPBEXchaText 2 3 7" xfId="6287" xr:uid="{C707C958-285A-4678-9AB8-0B604BED7360}"/>
    <cellStyle name="SAPBEXchaText 3" xfId="3748" xr:uid="{6C6A9BB0-EB1A-4322-B4A8-438C9E492C06}"/>
    <cellStyle name="SAPBEXchaText 3 2" xfId="3749" xr:uid="{F13BB242-23F0-4FD8-BE76-9F543F10E3E0}"/>
    <cellStyle name="SAPBEXchaText 3 2 2" xfId="5019" xr:uid="{9F020AAD-AAB6-4483-8EE0-449162800CE8}"/>
    <cellStyle name="SAPBEXchaText 3 2 3" xfId="4453" xr:uid="{A3D6B6AE-28F0-4BD6-9CC4-C3B7E9FBED3A}"/>
    <cellStyle name="SAPBEXchaText 3 2 4" xfId="5462" xr:uid="{4B17DA54-A689-47EF-9DCE-15FA0BCF91CF}"/>
    <cellStyle name="SAPBEXchaText 3 2 5" xfId="5873" xr:uid="{2EB1E8FC-A56D-48B5-AC1A-177D4D3B24A3}"/>
    <cellStyle name="SAPBEXchaText 3 2 6" xfId="6290" xr:uid="{31F531B8-DEF3-4031-87F7-51F0B8669DCE}"/>
    <cellStyle name="SAPBEXchaText 3 3" xfId="5018" xr:uid="{172C462C-7325-453A-88D6-D943971FA4EF}"/>
    <cellStyle name="SAPBEXchaText 3 4" xfId="4454" xr:uid="{9D44D138-A065-44FC-865E-26C93A83D35B}"/>
    <cellStyle name="SAPBEXchaText 3 5" xfId="5461" xr:uid="{411295EF-2D6C-4B03-BD99-145C1702EA5D}"/>
    <cellStyle name="SAPBEXchaText 3 6" xfId="5872" xr:uid="{8420A1F5-FF78-443D-8A71-4BB449F04C7E}"/>
    <cellStyle name="SAPBEXchaText 3 7" xfId="6289" xr:uid="{5BBF4359-8AAE-4551-A8AC-355B2E5197C4}"/>
    <cellStyle name="SAPBEXchaText 4" xfId="3750" xr:uid="{5FB592DB-C741-4A0F-91D5-F4C47D9D12A0}"/>
    <cellStyle name="SAPBEXchaText 4 2" xfId="3751" xr:uid="{1B647929-B58E-42A4-A340-9602F4795F72}"/>
    <cellStyle name="SAPBEXchaText 4 2 2" xfId="5021" xr:uid="{1C8210C2-563F-4DFF-B739-B9D973AA2740}"/>
    <cellStyle name="SAPBEXchaText 4 2 3" xfId="4451" xr:uid="{14EE7717-9A11-42A1-86BF-3546C43C109F}"/>
    <cellStyle name="SAPBEXchaText 4 2 4" xfId="5464" xr:uid="{85E03612-D908-41F2-AE54-9A97594F2C8E}"/>
    <cellStyle name="SAPBEXchaText 4 2 5" xfId="5877" xr:uid="{7FB1A32A-F261-42B9-A11F-EDADAFF06A53}"/>
    <cellStyle name="SAPBEXchaText 4 2 6" xfId="6292" xr:uid="{9E823083-DC85-4F9D-A7C5-D23128081562}"/>
    <cellStyle name="SAPBEXchaText 4 3" xfId="5020" xr:uid="{F74A10E8-3ED0-4F6E-805F-C2B08CA35205}"/>
    <cellStyle name="SAPBEXchaText 4 4" xfId="4452" xr:uid="{7539F39D-63DA-4DD2-B1D1-84F76FFA0BBE}"/>
    <cellStyle name="SAPBEXchaText 4 5" xfId="5463" xr:uid="{D5B9F4D9-214F-4FB8-83AB-7353E20980A1}"/>
    <cellStyle name="SAPBEXchaText 4 6" xfId="5874" xr:uid="{65D19B59-D82B-4822-8174-88C10C591DE1}"/>
    <cellStyle name="SAPBEXchaText 4 7" xfId="6291" xr:uid="{7C44CC20-42EC-4168-A5DB-6856C0719A92}"/>
    <cellStyle name="SAPBEXchaText 5" xfId="3752" xr:uid="{B9370221-21D3-4DBF-A848-495055ECB538}"/>
    <cellStyle name="SAPBEXchaText 6" xfId="3753" xr:uid="{1F6618C3-9D2D-4D31-8524-7EF26BEC3FB5}"/>
    <cellStyle name="SAPBEXchaText 7" xfId="3754" xr:uid="{2F8897CE-E0D8-46E8-AA3D-B8418202F3AD}"/>
    <cellStyle name="SAPBEXchaText 7 2" xfId="3755" xr:uid="{A9AE101D-928C-4605-979F-97DF329173BF}"/>
    <cellStyle name="SAPBEXchaText 7 2 2" xfId="5023" xr:uid="{0974B4A8-68FD-4CC8-85EC-66C1C47A528B}"/>
    <cellStyle name="SAPBEXchaText 7 2 3" xfId="4449" xr:uid="{0EFC815D-740B-428D-A2CC-A6CF1E43AC24}"/>
    <cellStyle name="SAPBEXchaText 7 2 4" xfId="5466" xr:uid="{471E6304-7C2F-4A81-BBC8-209EAAA159A0}"/>
    <cellStyle name="SAPBEXchaText 7 2 5" xfId="5879" xr:uid="{FD9971E9-675B-40B9-9E8A-AE7A9F46DB07}"/>
    <cellStyle name="SAPBEXchaText 7 2 6" xfId="6296" xr:uid="{AE661A18-06E4-4E41-B244-3184B4BAD6BD}"/>
    <cellStyle name="SAPBEXchaText 7 3" xfId="5022" xr:uid="{6E87F88C-4125-429D-B474-77B95C6CF194}"/>
    <cellStyle name="SAPBEXchaText 7 4" xfId="4450" xr:uid="{BBBD4466-0494-4072-B256-6AD615CB652D}"/>
    <cellStyle name="SAPBEXchaText 7 5" xfId="5465" xr:uid="{9350600E-9367-4FDE-B322-8B5B53E4F9A5}"/>
    <cellStyle name="SAPBEXchaText 7 6" xfId="5878" xr:uid="{5CA102F9-B293-41B7-97C5-19317FC9C47F}"/>
    <cellStyle name="SAPBEXchaText 7 7" xfId="6295" xr:uid="{14BC08F0-AF82-40D7-8C80-0D165A407065}"/>
    <cellStyle name="SAPBEXchaText_2011 NEWCONSFISICI" xfId="3756" xr:uid="{F06CF658-531F-4E5A-8E46-9F8B6FE56447}"/>
    <cellStyle name="SAPBEXexcBad7" xfId="3757" xr:uid="{B71A4C61-E918-4231-BD62-2D61784F8957}"/>
    <cellStyle name="SAPBEXexcBad7 10" xfId="5880" xr:uid="{007813AD-E208-4F18-BA5D-5F2E09E2EBA1}"/>
    <cellStyle name="SAPBEXexcBad7 11" xfId="6297" xr:uid="{D553D528-0B9D-4037-A9C4-AC5CCDED6EB8}"/>
    <cellStyle name="SAPBEXexcBad7 2" xfId="3758" xr:uid="{398B0BBF-84A6-4588-AE8E-F2ABBB15D177}"/>
    <cellStyle name="SAPBEXexcBad7 2 2" xfId="3759" xr:uid="{71431FB5-859A-40FD-AEC8-ECF6B186EDD0}"/>
    <cellStyle name="SAPBEXexcBad7 2 2 2" xfId="3760" xr:uid="{B4C849CE-0F64-4A65-85CC-40C33CB4113F}"/>
    <cellStyle name="SAPBEXexcBad7 2 2 2 2" xfId="5028" xr:uid="{FD99B998-44C8-4BF1-84B7-83CDCE8F701B}"/>
    <cellStyle name="SAPBEXexcBad7 2 2 2 3" xfId="4445" xr:uid="{35A4C720-6871-4C81-9646-911FE73AED36}"/>
    <cellStyle name="SAPBEXexcBad7 2 2 2 4" xfId="5473" xr:uid="{314A251C-5CFF-4D48-AA39-7A208FF5A915}"/>
    <cellStyle name="SAPBEXexcBad7 2 2 2 5" xfId="5883" xr:uid="{880D9FD3-068C-420D-85E2-B850F9753161}"/>
    <cellStyle name="SAPBEXexcBad7 2 2 2 6" xfId="6300" xr:uid="{0D9FC5DE-9400-4436-968F-62143CC394FC}"/>
    <cellStyle name="SAPBEXexcBad7 2 2 3" xfId="5027" xr:uid="{D9FFABEC-2ACB-4714-8876-01A92052338D}"/>
    <cellStyle name="SAPBEXexcBad7 2 2 4" xfId="4446" xr:uid="{544A1E8B-98F3-4139-8925-F60E35874811}"/>
    <cellStyle name="SAPBEXexcBad7 2 2 5" xfId="5471" xr:uid="{4DDF57B2-72BB-4904-BD26-440FAFF2BE51}"/>
    <cellStyle name="SAPBEXexcBad7 2 2 6" xfId="5882" xr:uid="{F8AD39BF-820F-4962-8179-13D9D882CCE4}"/>
    <cellStyle name="SAPBEXexcBad7 2 2 7" xfId="6298" xr:uid="{39F2CD07-5718-404C-948D-4C7E0E25220C}"/>
    <cellStyle name="SAPBEXexcBad7 2 3" xfId="3761" xr:uid="{1FB4A19C-EEEB-432B-8B52-5704133F10BA}"/>
    <cellStyle name="SAPBEXexcBad7 2 3 2" xfId="5029" xr:uid="{7FE38011-74FA-43DC-95A1-3DC278EFD307}"/>
    <cellStyle name="SAPBEXexcBad7 2 3 3" xfId="4444" xr:uid="{9A2643DC-5D54-4BB7-82C9-2EAB50D0A58E}"/>
    <cellStyle name="SAPBEXexcBad7 2 3 4" xfId="5472" xr:uid="{B0151E66-6EB3-4F17-B608-8CE52021B162}"/>
    <cellStyle name="SAPBEXexcBad7 2 3 5" xfId="5884" xr:uid="{C1FF8FF5-CF77-4894-863F-105AFBA40163}"/>
    <cellStyle name="SAPBEXexcBad7 2 3 6" xfId="6301" xr:uid="{2E7D4F3B-F7B5-47D6-9423-6E5A4FE04615}"/>
    <cellStyle name="SAPBEXexcBad7 2 4" xfId="5026" xr:uid="{772C9807-77F4-40C0-83C6-DCD84FCC52B5}"/>
    <cellStyle name="SAPBEXexcBad7 2 5" xfId="4447" xr:uid="{1D84CFD9-DC04-49CB-90EE-630353A94F0B}"/>
    <cellStyle name="SAPBEXexcBad7 2 6" xfId="5470" xr:uid="{76D38F0E-FF29-4949-9B1C-CAC3417DEBAE}"/>
    <cellStyle name="SAPBEXexcBad7 2 7" xfId="5881" xr:uid="{38D4C6F6-BC59-4C07-8A5E-620A36303AFF}"/>
    <cellStyle name="SAPBEXexcBad7 2 8" xfId="6299" xr:uid="{5B0A4F3F-5829-4902-9FA4-BBE0B7ADE04E}"/>
    <cellStyle name="SAPBEXexcBad7 3" xfId="3762" xr:uid="{2A78749A-5D25-47C6-AE1E-14EB14131DD9}"/>
    <cellStyle name="SAPBEXexcBad7 3 2" xfId="3763" xr:uid="{252D3930-5FF1-456F-A0F8-ED5D32C090DE}"/>
    <cellStyle name="SAPBEXexcBad7 3 2 2" xfId="5031" xr:uid="{52E8D246-9EF5-4498-B92C-81CBF2FA533B}"/>
    <cellStyle name="SAPBEXexcBad7 3 2 3" xfId="4442" xr:uid="{4AF4FCFF-D1DA-4FF2-B501-5BFFCC765B79}"/>
    <cellStyle name="SAPBEXexcBad7 3 2 4" xfId="5475" xr:uid="{CA361BE9-DC4D-49D8-8654-82870AB0C028}"/>
    <cellStyle name="SAPBEXexcBad7 3 2 5" xfId="5888" xr:uid="{07F98925-D4F0-48CB-85DE-47E8DBFF76C5}"/>
    <cellStyle name="SAPBEXexcBad7 3 2 6" xfId="6309" xr:uid="{6D558D0E-680C-4C53-846A-B0815B273843}"/>
    <cellStyle name="SAPBEXexcBad7 3 3" xfId="5030" xr:uid="{42AFA0D2-E515-4D3B-AF72-4C26D3060AA5}"/>
    <cellStyle name="SAPBEXexcBad7 3 4" xfId="4443" xr:uid="{805961D9-6D70-492F-8E0A-8F5920A462F8}"/>
    <cellStyle name="SAPBEXexcBad7 3 5" xfId="5474" xr:uid="{E51A747D-719C-4E07-BE99-1605E49515FF}"/>
    <cellStyle name="SAPBEXexcBad7 3 6" xfId="5885" xr:uid="{F521C458-DFAC-490F-A3D9-876D9D6F7405}"/>
    <cellStyle name="SAPBEXexcBad7 3 7" xfId="6308" xr:uid="{09B6D2F5-9EE9-4C31-9F8A-90F9E2E1F4A1}"/>
    <cellStyle name="SAPBEXexcBad7 4" xfId="3764" xr:uid="{CE726432-CA4F-4C78-8AF4-C935C88BEBD0}"/>
    <cellStyle name="SAPBEXexcBad7 4 2" xfId="3765" xr:uid="{EC2C93A1-740E-4BAB-B8BE-BBD9BFF62CEC}"/>
    <cellStyle name="SAPBEXexcBad7 4 2 2" xfId="5033" xr:uid="{485C1F58-0690-4EEF-9D31-D9052AC3710F}"/>
    <cellStyle name="SAPBEXexcBad7 4 2 3" xfId="4440" xr:uid="{2B726A80-08B5-4B51-944D-9DBA6A2225C4}"/>
    <cellStyle name="SAPBEXexcBad7 4 2 4" xfId="5483" xr:uid="{90786DB3-7625-4424-866E-57D534D2B9A6}"/>
    <cellStyle name="SAPBEXexcBad7 4 2 5" xfId="5890" xr:uid="{17C23B18-9E96-4814-ACB7-120E124CD059}"/>
    <cellStyle name="SAPBEXexcBad7 4 2 6" xfId="6311" xr:uid="{72306D6B-1522-4D89-AC7E-33BB35DACB1D}"/>
    <cellStyle name="SAPBEXexcBad7 4 3" xfId="5032" xr:uid="{8276912F-05B9-4CFB-9255-D18BAB6B9FCE}"/>
    <cellStyle name="SAPBEXexcBad7 4 4" xfId="4441" xr:uid="{355B190B-64B1-4762-BAB5-8E86C27D3C7A}"/>
    <cellStyle name="SAPBEXexcBad7 4 5" xfId="5482" xr:uid="{10E06ABF-472C-4BAE-AD05-5954F5C5D4AF}"/>
    <cellStyle name="SAPBEXexcBad7 4 6" xfId="5889" xr:uid="{2E34BCE2-777B-4989-801C-0554CAA95FAF}"/>
    <cellStyle name="SAPBEXexcBad7 4 7" xfId="6310" xr:uid="{5DAC725F-CAD7-44C6-9DDB-384960DB04AD}"/>
    <cellStyle name="SAPBEXexcBad7 5" xfId="3766" xr:uid="{18BA844C-27C2-466D-A4E0-C2BE3DB16640}"/>
    <cellStyle name="SAPBEXexcBad7 5 2" xfId="3767" xr:uid="{68A3E919-D70E-40D9-BF66-3E14B3C602E1}"/>
    <cellStyle name="SAPBEXexcBad7 5 2 2" xfId="5035" xr:uid="{DFC55DF7-60EF-4E32-BA4B-67B9CC9A3D19}"/>
    <cellStyle name="SAPBEXexcBad7 5 2 3" xfId="4438" xr:uid="{1FAA3CA9-A7AB-47B9-8298-797F05263435}"/>
    <cellStyle name="SAPBEXexcBad7 5 2 4" xfId="5485" xr:uid="{C7A431E8-952C-45D8-BD49-37CFE36AC519}"/>
    <cellStyle name="SAPBEXexcBad7 5 2 5" xfId="5893" xr:uid="{B4522C97-1DB7-4DF5-A582-11CDDAC71E48}"/>
    <cellStyle name="SAPBEXexcBad7 5 2 6" xfId="6313" xr:uid="{B65E2F3C-A53F-40FE-93E4-DCB173D9B61C}"/>
    <cellStyle name="SAPBEXexcBad7 5 3" xfId="5034" xr:uid="{1BB821F6-A56E-406B-A853-100AFA224A7E}"/>
    <cellStyle name="SAPBEXexcBad7 5 4" xfId="4439" xr:uid="{069C703A-9518-4338-B3CA-59E8022516E5}"/>
    <cellStyle name="SAPBEXexcBad7 5 5" xfId="5484" xr:uid="{AB33D9A1-3D6A-49F2-92B1-A5C4FD5C7889}"/>
    <cellStyle name="SAPBEXexcBad7 5 6" xfId="5891" xr:uid="{4A496335-BDC3-41CE-A7FF-706F375400C1}"/>
    <cellStyle name="SAPBEXexcBad7 5 7" xfId="6312" xr:uid="{ED45A1DD-448A-42FE-8D1A-BE868ED7B953}"/>
    <cellStyle name="SAPBEXexcBad7 6" xfId="3768" xr:uid="{DB64795E-F076-489F-AC89-2F77FC523D13}"/>
    <cellStyle name="SAPBEXexcBad7 6 2" xfId="5036" xr:uid="{DEBFAEBF-BB3D-4D05-872E-D07ACDBF12AA}"/>
    <cellStyle name="SAPBEXexcBad7 6 3" xfId="4437" xr:uid="{E1CABC5F-7AD5-41DE-881D-980B0721CC40}"/>
    <cellStyle name="SAPBEXexcBad7 6 4" xfId="5486" xr:uid="{55623278-E229-4E79-A25A-6C06ED21C090}"/>
    <cellStyle name="SAPBEXexcBad7 6 5" xfId="5892" xr:uid="{AC1D8916-8937-4FB0-A7F6-F85BC0C55246}"/>
    <cellStyle name="SAPBEXexcBad7 6 6" xfId="6314" xr:uid="{8F55C66E-4D88-4D21-ABCA-A6BF70D0298E}"/>
    <cellStyle name="SAPBEXexcBad7 7" xfId="5025" xr:uid="{59D73010-B1DD-4262-B227-572C9815AF70}"/>
    <cellStyle name="SAPBEXexcBad7 8" xfId="4448" xr:uid="{F2B143B6-81AE-4AF4-883F-D2F0357A69F0}"/>
    <cellStyle name="SAPBEXexcBad7 9" xfId="5469" xr:uid="{F93DE768-39AF-43F0-B370-2140B728A2C5}"/>
    <cellStyle name="SAPBEXexcBad8" xfId="3769" xr:uid="{389FF617-1040-4220-869D-B66C1EB058BA}"/>
    <cellStyle name="SAPBEXexcBad8 10" xfId="5894" xr:uid="{180E2B82-9219-486C-8777-99408833FB39}"/>
    <cellStyle name="SAPBEXexcBad8 11" xfId="6315" xr:uid="{D9ECE492-C111-4D03-8880-55FA4F926A01}"/>
    <cellStyle name="SAPBEXexcBad8 2" xfId="3770" xr:uid="{10F339D3-AA23-479D-9C16-2B9F6D43FE52}"/>
    <cellStyle name="SAPBEXexcBad8 2 2" xfId="3771" xr:uid="{28D32D26-A4AC-4A3E-B936-24A6220FE613}"/>
    <cellStyle name="SAPBEXexcBad8 2 2 2" xfId="3772" xr:uid="{3E305DA4-3025-45A9-947A-A71FB65C2141}"/>
    <cellStyle name="SAPBEXexcBad8 2 2 2 2" xfId="5040" xr:uid="{6345A31F-C21E-426C-9F90-120EE7B219AE}"/>
    <cellStyle name="SAPBEXexcBad8 2 2 2 3" xfId="4433" xr:uid="{AC4FF403-D1EF-4763-9946-5DF40BED3424}"/>
    <cellStyle name="SAPBEXexcBad8 2 2 2 4" xfId="5490" xr:uid="{AB3E96EC-821D-40B9-9AD3-A71B4529DA9C}"/>
    <cellStyle name="SAPBEXexcBad8 2 2 2 5" xfId="5903" xr:uid="{4BB79E88-59B9-47BC-83AB-97360A3291A9}"/>
    <cellStyle name="SAPBEXexcBad8 2 2 2 6" xfId="6318" xr:uid="{FB678CD4-BE18-4435-A802-78D63A8DBF00}"/>
    <cellStyle name="SAPBEXexcBad8 2 2 3" xfId="5039" xr:uid="{33A05B4A-4DE0-42CE-A19A-805F674421D2}"/>
    <cellStyle name="SAPBEXexcBad8 2 2 4" xfId="4434" xr:uid="{5F90029B-C872-4F6C-A921-09302A0849A3}"/>
    <cellStyle name="SAPBEXexcBad8 2 2 5" xfId="5489" xr:uid="{DD9C6C5E-5482-4735-9BCC-F0FB3B89CF81}"/>
    <cellStyle name="SAPBEXexcBad8 2 2 6" xfId="5902" xr:uid="{09C1539F-48B1-4538-8714-7C2CBDBE4DE9}"/>
    <cellStyle name="SAPBEXexcBad8 2 2 7" xfId="6317" xr:uid="{684BB9A2-2327-4E40-896C-20418E3BF4A6}"/>
    <cellStyle name="SAPBEXexcBad8 2 3" xfId="3773" xr:uid="{A6BE66E1-B88D-4DF9-80F1-EA98FAA2BA7E}"/>
    <cellStyle name="SAPBEXexcBad8 2 3 2" xfId="5041" xr:uid="{AF3AC054-CBBA-4291-9977-C530BA9F0583}"/>
    <cellStyle name="SAPBEXexcBad8 2 3 3" xfId="4432" xr:uid="{0682628D-2C2B-497C-B738-2731A6C1A93B}"/>
    <cellStyle name="SAPBEXexcBad8 2 3 4" xfId="5491" xr:uid="{EEA14582-6DE3-46D0-96CF-7F10691550FD}"/>
    <cellStyle name="SAPBEXexcBad8 2 3 5" xfId="5904" xr:uid="{59DAD98A-FFE8-49C7-9CCC-F452D8BB8E51}"/>
    <cellStyle name="SAPBEXexcBad8 2 3 6" xfId="6319" xr:uid="{2BCB5018-75AC-4E2E-92D5-92F8AA8E7964}"/>
    <cellStyle name="SAPBEXexcBad8 2 4" xfId="5038" xr:uid="{E2DE2EAD-80E8-414E-BA66-9F46E45D1677}"/>
    <cellStyle name="SAPBEXexcBad8 2 5" xfId="4435" xr:uid="{CCF21945-0B9C-4479-AEBA-2D0B9395BB86}"/>
    <cellStyle name="SAPBEXexcBad8 2 6" xfId="5488" xr:uid="{DEF2567B-AF74-48D2-B7FB-B4E0C2016C34}"/>
    <cellStyle name="SAPBEXexcBad8 2 7" xfId="5895" xr:uid="{3B4124A5-8393-4351-8181-2998250BADCD}"/>
    <cellStyle name="SAPBEXexcBad8 2 8" xfId="6316" xr:uid="{6455DF0F-5D04-49F3-9634-4B35F3A32A25}"/>
    <cellStyle name="SAPBEXexcBad8 3" xfId="3774" xr:uid="{B7629C01-372C-4576-A0B7-E266C0294545}"/>
    <cellStyle name="SAPBEXexcBad8 3 2" xfId="3775" xr:uid="{382C0B7B-98B0-45FA-8842-82DBADEB9F00}"/>
    <cellStyle name="SAPBEXexcBad8 3 2 2" xfId="5043" xr:uid="{FA19E17C-9467-4713-8DC9-EC34A45E318B}"/>
    <cellStyle name="SAPBEXexcBad8 3 2 3" xfId="4430" xr:uid="{7CC45F5A-2497-4821-96AB-39987DB1CF43}"/>
    <cellStyle name="SAPBEXexcBad8 3 2 4" xfId="5493" xr:uid="{E36DDC07-FF2F-4FFF-92F0-E8CC26B65D8B}"/>
    <cellStyle name="SAPBEXexcBad8 3 2 5" xfId="5906" xr:uid="{92C5F9E3-EC8A-40C9-8B36-4A2F983D89A0}"/>
    <cellStyle name="SAPBEXexcBad8 3 2 6" xfId="6321" xr:uid="{39CF522B-4A8B-4C33-BDB4-87EA3A8BF96F}"/>
    <cellStyle name="SAPBEXexcBad8 3 3" xfId="5042" xr:uid="{6F49D70A-63A2-4457-B118-86BA9C27A5E3}"/>
    <cellStyle name="SAPBEXexcBad8 3 4" xfId="4431" xr:uid="{70728F27-7A58-4E7E-8AB7-4ED7EAE99E61}"/>
    <cellStyle name="SAPBEXexcBad8 3 5" xfId="5492" xr:uid="{31133B52-DB34-4337-876C-D7EA8866541F}"/>
    <cellStyle name="SAPBEXexcBad8 3 6" xfId="5905" xr:uid="{CFF07506-5861-43DB-A81D-2DAB98D8ACC9}"/>
    <cellStyle name="SAPBEXexcBad8 3 7" xfId="6320" xr:uid="{F1EE4281-C4A8-4D38-81AC-5DBBC5254D31}"/>
    <cellStyle name="SAPBEXexcBad8 4" xfId="3776" xr:uid="{663C143D-86E1-4141-89A0-E27556E083A8}"/>
    <cellStyle name="SAPBEXexcBad8 4 2" xfId="3777" xr:uid="{825B2F4A-1820-4552-A708-14D4BC19951D}"/>
    <cellStyle name="SAPBEXexcBad8 4 2 2" xfId="5045" xr:uid="{6F9F7FD5-A21E-4F56-A0FA-AED6985D8D8E}"/>
    <cellStyle name="SAPBEXexcBad8 4 2 3" xfId="4428" xr:uid="{EF2B7F16-85A7-424C-B1F2-2EE390BCB227}"/>
    <cellStyle name="SAPBEXexcBad8 4 2 4" xfId="5495" xr:uid="{5492317D-7780-4956-82A3-7BC6FB2D6CC2}"/>
    <cellStyle name="SAPBEXexcBad8 4 2 5" xfId="5908" xr:uid="{15FCF2DB-57DD-418A-893E-04D655E6F717}"/>
    <cellStyle name="SAPBEXexcBad8 4 2 6" xfId="6323" xr:uid="{B8B0661B-75B0-40E7-A19C-92DC887D8C55}"/>
    <cellStyle name="SAPBEXexcBad8 4 3" xfId="5044" xr:uid="{C038361D-98A0-47BA-B23C-EDF088178E9B}"/>
    <cellStyle name="SAPBEXexcBad8 4 4" xfId="4429" xr:uid="{3C2ED11B-4184-4187-B217-E7E4118B2129}"/>
    <cellStyle name="SAPBEXexcBad8 4 5" xfId="5494" xr:uid="{DBD96E9A-9453-49AA-B78F-AC9B7D0A8B54}"/>
    <cellStyle name="SAPBEXexcBad8 4 6" xfId="5907" xr:uid="{DCCF1514-0415-402E-A838-7FDFE7D03DF7}"/>
    <cellStyle name="SAPBEXexcBad8 4 7" xfId="6322" xr:uid="{E6A34DD4-FF3F-4652-B93A-419194D2903E}"/>
    <cellStyle name="SAPBEXexcBad8 5" xfId="3778" xr:uid="{D38790F9-2355-4297-BA12-69821547F4C0}"/>
    <cellStyle name="SAPBEXexcBad8 5 2" xfId="3779" xr:uid="{D9AD8C11-97E4-48E1-99A0-FEBAA9C63AA6}"/>
    <cellStyle name="SAPBEXexcBad8 5 2 2" xfId="5047" xr:uid="{B3C24F60-F648-4672-8802-68A52A4ADB12}"/>
    <cellStyle name="SAPBEXexcBad8 5 2 3" xfId="4426" xr:uid="{0DFD2B0A-5FD6-4991-8537-2181ADD25A43}"/>
    <cellStyle name="SAPBEXexcBad8 5 2 4" xfId="5497" xr:uid="{1D5D7D10-602D-44C9-B0E6-12D6475AFA20}"/>
    <cellStyle name="SAPBEXexcBad8 5 2 5" xfId="5910" xr:uid="{43057EBC-63A6-4AC3-ADDC-8C8267117976}"/>
    <cellStyle name="SAPBEXexcBad8 5 2 6" xfId="6325" xr:uid="{592CAF5B-ED2F-4E57-8DCD-08FE5F74B279}"/>
    <cellStyle name="SAPBEXexcBad8 5 3" xfId="5046" xr:uid="{6371EF2B-0D0B-4CC8-8876-26C745955997}"/>
    <cellStyle name="SAPBEXexcBad8 5 4" xfId="4427" xr:uid="{3658F578-F226-4B2A-A1EA-D1A8B4F761B3}"/>
    <cellStyle name="SAPBEXexcBad8 5 5" xfId="5496" xr:uid="{E29986F1-6D53-4B42-8D83-B2A2D347E59A}"/>
    <cellStyle name="SAPBEXexcBad8 5 6" xfId="5909" xr:uid="{6697E92E-713C-4694-812A-BFD74A76A409}"/>
    <cellStyle name="SAPBEXexcBad8 5 7" xfId="6324" xr:uid="{17F090FB-F4D0-4831-85E8-5E8443C3D92F}"/>
    <cellStyle name="SAPBEXexcBad8 6" xfId="3780" xr:uid="{9CF5761A-AC66-415D-800B-FA109DB1BE30}"/>
    <cellStyle name="SAPBEXexcBad8 6 2" xfId="5048" xr:uid="{DB67BCE0-6439-4C1B-82E8-AC59063C7CD7}"/>
    <cellStyle name="SAPBEXexcBad8 6 3" xfId="4425" xr:uid="{5366A5B0-A494-498B-BE24-1B52AD21245E}"/>
    <cellStyle name="SAPBEXexcBad8 6 4" xfId="5498" xr:uid="{1C94D6A7-96DF-45AD-AA59-0D1EFD7185FF}"/>
    <cellStyle name="SAPBEXexcBad8 6 5" xfId="5911" xr:uid="{91DFB453-7E45-46A0-89DC-EFFF43324CE0}"/>
    <cellStyle name="SAPBEXexcBad8 6 6" xfId="6329" xr:uid="{49627736-DB86-4BAF-BEDB-9431AD272B91}"/>
    <cellStyle name="SAPBEXexcBad8 7" xfId="5037" xr:uid="{2D8CB942-0323-40E7-BB49-C826EE29F83F}"/>
    <cellStyle name="SAPBEXexcBad8 8" xfId="4436" xr:uid="{01DDABED-CBE2-4FC4-A863-D0E58756AEA1}"/>
    <cellStyle name="SAPBEXexcBad8 9" xfId="5487" xr:uid="{3896F88E-DDD8-4C62-86FE-9703D3ED2DFB}"/>
    <cellStyle name="SAPBEXexcBad9" xfId="3781" xr:uid="{63D1137B-32A4-4B4A-AD8E-0C84B8B2EDF9}"/>
    <cellStyle name="SAPBEXexcBad9 10" xfId="5912" xr:uid="{67EDF739-DE91-4C9A-ABD7-A71DCB5356AA}"/>
    <cellStyle name="SAPBEXexcBad9 11" xfId="6330" xr:uid="{FC3A08A2-FEB4-4BF1-9A87-88BFFAE48F69}"/>
    <cellStyle name="SAPBEXexcBad9 2" xfId="3782" xr:uid="{9BF4160C-B4CB-4BC3-8B5E-170E00B6EA32}"/>
    <cellStyle name="SAPBEXexcBad9 2 2" xfId="3783" xr:uid="{640FF551-8E11-47BB-971D-D3A30772BE27}"/>
    <cellStyle name="SAPBEXexcBad9 2 2 2" xfId="3784" xr:uid="{F17AFD12-0ECC-43F4-BC22-18B51A892806}"/>
    <cellStyle name="SAPBEXexcBad9 2 2 2 2" xfId="5052" xr:uid="{A2541D0C-A8FD-4746-8A1A-96CB4F43722F}"/>
    <cellStyle name="SAPBEXexcBad9 2 2 2 3" xfId="4421" xr:uid="{1A48E759-ADC1-43ED-93DD-D31E43F2C202}"/>
    <cellStyle name="SAPBEXexcBad9 2 2 2 4" xfId="5505" xr:uid="{98202951-0563-43B2-8C1C-2CEC4BDAE030}"/>
    <cellStyle name="SAPBEXexcBad9 2 2 2 5" xfId="5915" xr:uid="{9D4E0952-5A95-428B-A298-12228E311C35}"/>
    <cellStyle name="SAPBEXexcBad9 2 2 2 6" xfId="6333" xr:uid="{0D3F5022-E263-4D0C-A509-CB5AF0D5B825}"/>
    <cellStyle name="SAPBEXexcBad9 2 2 3" xfId="5051" xr:uid="{A111607C-9B38-4D7D-A863-7720AF7A3B0D}"/>
    <cellStyle name="SAPBEXexcBad9 2 2 4" xfId="4422" xr:uid="{80469F43-A8C6-41A7-86DD-19E47263B4A4}"/>
    <cellStyle name="SAPBEXexcBad9 2 2 5" xfId="5504" xr:uid="{3E1B4027-F35F-448D-B948-7C26405D975F}"/>
    <cellStyle name="SAPBEXexcBad9 2 2 6" xfId="5914" xr:uid="{652FA08B-4195-4C1C-BDCD-4A96E9D0B2BD}"/>
    <cellStyle name="SAPBEXexcBad9 2 2 7" xfId="6332" xr:uid="{AD172D4F-1560-41FE-9659-58F54064B0F3}"/>
    <cellStyle name="SAPBEXexcBad9 2 3" xfId="3785" xr:uid="{EDE4894D-E66A-43C5-B61E-E76AB855385B}"/>
    <cellStyle name="SAPBEXexcBad9 2 3 2" xfId="5053" xr:uid="{7D4C56E2-BAFE-44F8-8BE8-CE7CA3B36AD5}"/>
    <cellStyle name="SAPBEXexcBad9 2 3 3" xfId="4420" xr:uid="{B7F448F4-C488-4538-88CD-D97D33DF2EC5}"/>
    <cellStyle name="SAPBEXexcBad9 2 3 4" xfId="5506" xr:uid="{A7F8B322-E8BB-440E-99E6-BC3BFE5BCD48}"/>
    <cellStyle name="SAPBEXexcBad9 2 3 5" xfId="5916" xr:uid="{AF5C0B96-98BE-4084-A8A4-CE0C301ECAEB}"/>
    <cellStyle name="SAPBEXexcBad9 2 3 6" xfId="6334" xr:uid="{CDF1F4E1-9635-4F0E-BA0E-E18361C8BF5D}"/>
    <cellStyle name="SAPBEXexcBad9 2 4" xfId="5050" xr:uid="{B5F4AC2B-2264-4ECA-B044-8E1B24096922}"/>
    <cellStyle name="SAPBEXexcBad9 2 5" xfId="4423" xr:uid="{4FEC8822-8868-4512-A6DA-2E3283D02180}"/>
    <cellStyle name="SAPBEXexcBad9 2 6" xfId="5503" xr:uid="{9B2E4571-992A-4C27-A947-E9C52364D3A7}"/>
    <cellStyle name="SAPBEXexcBad9 2 7" xfId="5913" xr:uid="{374E6DDA-D58A-4A53-A5D9-E070BEBEC12A}"/>
    <cellStyle name="SAPBEXexcBad9 2 8" xfId="6331" xr:uid="{000524FF-AEAC-4A9E-B183-ECD7B924AD81}"/>
    <cellStyle name="SAPBEXexcBad9 3" xfId="3786" xr:uid="{4DEDE864-8751-4BD6-8B42-BD6FDABDE2A7}"/>
    <cellStyle name="SAPBEXexcBad9 3 2" xfId="3787" xr:uid="{7D8B3643-7F7C-45D4-9B4A-E734053DC39C}"/>
    <cellStyle name="SAPBEXexcBad9 3 2 2" xfId="5055" xr:uid="{8C4348C9-BCF8-447B-85F4-B3B4BB4CA78A}"/>
    <cellStyle name="SAPBEXexcBad9 3 2 3" xfId="4418" xr:uid="{E7266C61-4243-458A-80DF-A822415274FC}"/>
    <cellStyle name="SAPBEXexcBad9 3 2 4" xfId="5508" xr:uid="{864D57C1-F640-4E2E-A925-449F205147C8}"/>
    <cellStyle name="SAPBEXexcBad9 3 2 5" xfId="5918" xr:uid="{BB9CF215-3411-462B-B8FB-1B41A44DD405}"/>
    <cellStyle name="SAPBEXexcBad9 3 2 6" xfId="6338" xr:uid="{1CD2D425-A368-47A5-926E-1A0134B8C495}"/>
    <cellStyle name="SAPBEXexcBad9 3 3" xfId="5054" xr:uid="{602D88AC-8C19-4EFD-A1A3-B3CE84348B0D}"/>
    <cellStyle name="SAPBEXexcBad9 3 4" xfId="4419" xr:uid="{514EB9E6-AF8C-4310-BF28-772E6D6428CD}"/>
    <cellStyle name="SAPBEXexcBad9 3 5" xfId="5507" xr:uid="{4206BEB7-6821-44D1-A9D1-385758264E15}"/>
    <cellStyle name="SAPBEXexcBad9 3 6" xfId="5917" xr:uid="{92E58FC9-649A-4CBF-B3B3-17E37929B057}"/>
    <cellStyle name="SAPBEXexcBad9 3 7" xfId="6335" xr:uid="{3AC7A52D-09FE-4378-A4E4-023730490B02}"/>
    <cellStyle name="SAPBEXexcBad9 4" xfId="3788" xr:uid="{9B537FF8-7475-4726-A914-77739A92A88F}"/>
    <cellStyle name="SAPBEXexcBad9 4 2" xfId="3789" xr:uid="{29AC60E7-399E-423B-A263-2A8B73C1D87D}"/>
    <cellStyle name="SAPBEXexcBad9 4 2 2" xfId="5057" xr:uid="{8FCF12A5-EF3F-41B3-9F95-50366499671B}"/>
    <cellStyle name="SAPBEXexcBad9 4 2 3" xfId="4416" xr:uid="{501AB6AD-8D61-48E7-95CB-0A81203F442C}"/>
    <cellStyle name="SAPBEXexcBad9 4 2 4" xfId="5516" xr:uid="{7D3FD95A-9CC8-4623-904E-57F69FD9A6E1}"/>
    <cellStyle name="SAPBEXexcBad9 4 2 5" xfId="5922" xr:uid="{879F14FF-A603-42C2-AE73-947E6A1F9716}"/>
    <cellStyle name="SAPBEXexcBad9 4 2 6" xfId="6342" xr:uid="{A6228365-A335-4968-96D2-B8B0FF8AB34F}"/>
    <cellStyle name="SAPBEXexcBad9 4 3" xfId="5056" xr:uid="{54712A66-FD52-4752-8C65-842F13F6E0AD}"/>
    <cellStyle name="SAPBEXexcBad9 4 4" xfId="4417" xr:uid="{18523A0F-7986-4D3E-8EE8-6E010A3216E0}"/>
    <cellStyle name="SAPBEXexcBad9 4 5" xfId="5509" xr:uid="{FEC13DF3-5094-42D4-962C-C172359AED4E}"/>
    <cellStyle name="SAPBEXexcBad9 4 6" xfId="5919" xr:uid="{CCC46388-E122-4924-9AC1-ECFFC70A14F7}"/>
    <cellStyle name="SAPBEXexcBad9 4 7" xfId="6339" xr:uid="{4869BE5D-C577-4CA3-957D-FB2E98FC8398}"/>
    <cellStyle name="SAPBEXexcBad9 5" xfId="3790" xr:uid="{47D3C0FF-ED76-4138-9C94-1299559DB91E}"/>
    <cellStyle name="SAPBEXexcBad9 5 2" xfId="3791" xr:uid="{C1D41D7F-E7D1-4EF4-9F4C-B6DBCBD1F316}"/>
    <cellStyle name="SAPBEXexcBad9 5 2 2" xfId="5059" xr:uid="{FFB92AC8-D0F0-4DDA-8DC5-970C069480C8}"/>
    <cellStyle name="SAPBEXexcBad9 5 2 3" xfId="4414" xr:uid="{1F0D26CF-3EFE-414C-A7B3-2D072AF82BC1}"/>
    <cellStyle name="SAPBEXexcBad9 5 2 4" xfId="5518" xr:uid="{F14C1C9D-614B-4F6F-90D8-1489633B3367}"/>
    <cellStyle name="SAPBEXexcBad9 5 2 5" xfId="5924" xr:uid="{2EB453F1-9BB7-4CCF-BC4D-B498ECE50D41}"/>
    <cellStyle name="SAPBEXexcBad9 5 2 6" xfId="6344" xr:uid="{96F38A9A-8A6C-42A2-B2CF-083788AD1C1B}"/>
    <cellStyle name="SAPBEXexcBad9 5 3" xfId="5058" xr:uid="{71331FBF-6883-45EC-AB15-305747E079DF}"/>
    <cellStyle name="SAPBEXexcBad9 5 4" xfId="4415" xr:uid="{8B2AB229-2A5D-4FC9-8672-B51482E5B588}"/>
    <cellStyle name="SAPBEXexcBad9 5 5" xfId="5517" xr:uid="{4E9FD7C0-2A5B-424E-8BBC-D1AC83508FFA}"/>
    <cellStyle name="SAPBEXexcBad9 5 6" xfId="5923" xr:uid="{5A4C7F49-5949-42CC-BC2C-19B7D372485E}"/>
    <cellStyle name="SAPBEXexcBad9 5 7" xfId="6343" xr:uid="{D981CB26-79DD-45EB-8C6F-1DE9961FAD3A}"/>
    <cellStyle name="SAPBEXexcBad9 6" xfId="3792" xr:uid="{830DD7F2-15F5-4CA2-A446-04FE4A4EB375}"/>
    <cellStyle name="SAPBEXexcBad9 6 2" xfId="5060" xr:uid="{4D6CC764-0EDE-4856-AE69-9CC98E76C7F2}"/>
    <cellStyle name="SAPBEXexcBad9 6 3" xfId="4413" xr:uid="{A8D68714-D91F-4F89-AC4B-4BA032E37F00}"/>
    <cellStyle name="SAPBEXexcBad9 6 4" xfId="5519" xr:uid="{DBC75B71-61C0-4C33-8BB5-131B9DD80429}"/>
    <cellStyle name="SAPBEXexcBad9 6 5" xfId="5925" xr:uid="{CD8A6C83-46B4-4964-B25C-E37C2D03F151}"/>
    <cellStyle name="SAPBEXexcBad9 6 6" xfId="6345" xr:uid="{ADCBD71A-8A90-4677-909F-2B27BFE20FDF}"/>
    <cellStyle name="SAPBEXexcBad9 7" xfId="5049" xr:uid="{7AFC0C4C-5FE6-407F-B79A-4E2158B7794F}"/>
    <cellStyle name="SAPBEXexcBad9 8" xfId="4424" xr:uid="{63DA92B6-1142-4323-B976-B8848137643A}"/>
    <cellStyle name="SAPBEXexcBad9 9" xfId="5499" xr:uid="{6B9C8624-6B76-46D1-9EDB-2FF936EC7C33}"/>
    <cellStyle name="SAPBEXexcCritical4" xfId="3793" xr:uid="{28B1F2A4-9F11-4521-AB33-D8641D31D134}"/>
    <cellStyle name="SAPBEXexcCritical4 10" xfId="5926" xr:uid="{CF46071D-FBF9-4BCC-B3FE-DE8CF00B094B}"/>
    <cellStyle name="SAPBEXexcCritical4 11" xfId="6350" xr:uid="{73ED5AA5-A3F7-448D-86F5-FDB6D905BA15}"/>
    <cellStyle name="SAPBEXexcCritical4 2" xfId="3794" xr:uid="{8C04B2A3-DA40-4051-87DB-E026157B39F6}"/>
    <cellStyle name="SAPBEXexcCritical4 2 2" xfId="3795" xr:uid="{798147A1-9AA7-438C-B604-DA4D2358DB37}"/>
    <cellStyle name="SAPBEXexcCritical4 2 2 2" xfId="3796" xr:uid="{AC168066-DF5F-46C1-9FB7-7D96BA237B49}"/>
    <cellStyle name="SAPBEXexcCritical4 2 2 2 2" xfId="5064" xr:uid="{D2ECB3B8-B2E5-4407-A1FD-5685C7F7448F}"/>
    <cellStyle name="SAPBEXexcCritical4 2 2 2 3" xfId="4403" xr:uid="{C6A14BA9-07AF-454A-A59B-1E5A91040747}"/>
    <cellStyle name="SAPBEXexcCritical4 2 2 2 4" xfId="5537" xr:uid="{57E02D7A-75FE-4854-8434-F201514FB161}"/>
    <cellStyle name="SAPBEXexcCritical4 2 2 2 5" xfId="5935" xr:uid="{493F1644-70D0-40EE-9C46-406A9B57D9EC}"/>
    <cellStyle name="SAPBEXexcCritical4 2 2 2 6" xfId="6363" xr:uid="{63215107-BD0E-4765-8D53-768882A2862E}"/>
    <cellStyle name="SAPBEXexcCritical4 2 2 3" xfId="5063" xr:uid="{1F36A53B-BC02-4EEC-865F-1BEEBD6753F5}"/>
    <cellStyle name="SAPBEXexcCritical4 2 2 4" xfId="4410" xr:uid="{9B746478-3821-4715-A84D-E75A11F9E31C}"/>
    <cellStyle name="SAPBEXexcCritical4 2 2 5" xfId="5526" xr:uid="{7E2FFDEB-A7FA-4796-A54F-87B16A6C1E38}"/>
    <cellStyle name="SAPBEXexcCritical4 2 2 6" xfId="5928" xr:uid="{D49B471D-0044-48C0-AA7A-C9A76CB051E1}"/>
    <cellStyle name="SAPBEXexcCritical4 2 2 7" xfId="6352" xr:uid="{E93C9E64-518E-4680-9B72-902438CA257E}"/>
    <cellStyle name="SAPBEXexcCritical4 2 3" xfId="3797" xr:uid="{A8691EE8-9830-44DA-9241-F2FF59EF9D1D}"/>
    <cellStyle name="SAPBEXexcCritical4 2 3 2" xfId="5065" xr:uid="{685AC75D-7E41-48CB-A70B-D248C74AA415}"/>
    <cellStyle name="SAPBEXexcCritical4 2 3 3" xfId="4402" xr:uid="{F7A9FE97-5D0D-459E-97F3-E7DF90BAAABD}"/>
    <cellStyle name="SAPBEXexcCritical4 2 3 4" xfId="5538" xr:uid="{F0C0E801-C313-4AE7-A806-A9E09D4C1A71}"/>
    <cellStyle name="SAPBEXexcCritical4 2 3 5" xfId="5936" xr:uid="{D5161632-DC34-4761-9CAA-0A00BF95F7CE}"/>
    <cellStyle name="SAPBEXexcCritical4 2 3 6" xfId="6364" xr:uid="{76306825-9704-49E7-BBB6-5331870AB9A0}"/>
    <cellStyle name="SAPBEXexcCritical4 2 4" xfId="5062" xr:uid="{93F2E2E8-0BDB-47DE-A3BB-5DF4EDF3A36D}"/>
    <cellStyle name="SAPBEXexcCritical4 2 5" xfId="4411" xr:uid="{F32044F4-CF36-4CA0-AF27-1E6B8327DDB5}"/>
    <cellStyle name="SAPBEXexcCritical4 2 6" xfId="5525" xr:uid="{933EC637-13EE-4FF6-9ADE-F31F3599A2BA}"/>
    <cellStyle name="SAPBEXexcCritical4 2 7" xfId="5927" xr:uid="{B03A8D2D-DDD6-45BF-934A-4764B91C353D}"/>
    <cellStyle name="SAPBEXexcCritical4 2 8" xfId="6351" xr:uid="{54B43F1C-56E2-43A3-AD73-75406E3490BB}"/>
    <cellStyle name="SAPBEXexcCritical4 3" xfId="3798" xr:uid="{24F670A6-C49F-485C-955F-575EB6728551}"/>
    <cellStyle name="SAPBEXexcCritical4 3 2" xfId="3799" xr:uid="{DE294160-A738-40EC-BF73-D90089C135EC}"/>
    <cellStyle name="SAPBEXexcCritical4 3 2 2" xfId="5067" xr:uid="{C9444DE6-96B7-4322-BC53-97B01BD563AC}"/>
    <cellStyle name="SAPBEXexcCritical4 3 2 3" xfId="4400" xr:uid="{58FAB4EB-A57D-4AEA-BFD1-3BA04899EB18}"/>
    <cellStyle name="SAPBEXexcCritical4 3 2 4" xfId="5540" xr:uid="{04E106D1-9F7B-4829-BBDB-51C4AB043FAD}"/>
    <cellStyle name="SAPBEXexcCritical4 3 2 5" xfId="5938" xr:uid="{8BEAC061-18D4-4F1D-BC79-C6E5125F3891}"/>
    <cellStyle name="SAPBEXexcCritical4 3 2 6" xfId="6366" xr:uid="{10E23F3E-5AB8-42DE-9664-6CF8E45FAA50}"/>
    <cellStyle name="SAPBEXexcCritical4 3 3" xfId="5066" xr:uid="{2FDA9C4C-4285-4D33-AA3C-00F1E9B077CD}"/>
    <cellStyle name="SAPBEXexcCritical4 3 4" xfId="4401" xr:uid="{AF50837B-25F9-471D-85E6-4AEAC8103B70}"/>
    <cellStyle name="SAPBEXexcCritical4 3 5" xfId="5539" xr:uid="{E33F4D38-7848-4134-A453-C0BD494E267F}"/>
    <cellStyle name="SAPBEXexcCritical4 3 6" xfId="5937" xr:uid="{6149DE1E-CE0C-4431-B1EC-E79808539536}"/>
    <cellStyle name="SAPBEXexcCritical4 3 7" xfId="6365" xr:uid="{3755D859-C6D2-46CA-A01F-F274106CAEE9}"/>
    <cellStyle name="SAPBEXexcCritical4 4" xfId="3800" xr:uid="{AE6A1D43-E6DE-46DA-B52A-7E30BA8773DB}"/>
    <cellStyle name="SAPBEXexcCritical4 4 2" xfId="3801" xr:uid="{473C1C54-1604-4FB4-B68F-F5AF77F6A188}"/>
    <cellStyle name="SAPBEXexcCritical4 4 2 2" xfId="5069" xr:uid="{308FF39D-EBCE-4846-A027-E73B9BEBCD81}"/>
    <cellStyle name="SAPBEXexcCritical4 4 2 3" xfId="4398" xr:uid="{73438B5D-4A58-436C-8BFE-1235B1DD5E6A}"/>
    <cellStyle name="SAPBEXexcCritical4 4 2 4" xfId="5544" xr:uid="{175CB499-39BF-4131-A87F-0243CF1902C4}"/>
    <cellStyle name="SAPBEXexcCritical4 4 2 5" xfId="5944" xr:uid="{C04BF063-89B5-4821-8201-4C78B3FC1168}"/>
    <cellStyle name="SAPBEXexcCritical4 4 2 6" xfId="6370" xr:uid="{205805BC-801F-472D-987B-C18BF542C611}"/>
    <cellStyle name="SAPBEXexcCritical4 4 3" xfId="5068" xr:uid="{65BEEE3C-40F6-4281-B545-93B0EA7D61DD}"/>
    <cellStyle name="SAPBEXexcCritical4 4 4" xfId="4399" xr:uid="{78D7E1E6-1920-4BEC-8837-EA4E87FFC4B7}"/>
    <cellStyle name="SAPBEXexcCritical4 4 5" xfId="5541" xr:uid="{CB2C5E81-439B-479C-BEE6-D86EFCDE0833}"/>
    <cellStyle name="SAPBEXexcCritical4 4 6" xfId="5943" xr:uid="{23D41189-DB2F-495A-B605-39948BEFE9DA}"/>
    <cellStyle name="SAPBEXexcCritical4 4 7" xfId="6367" xr:uid="{B742BE9D-060E-42A0-A41F-223EB37216E1}"/>
    <cellStyle name="SAPBEXexcCritical4 5" xfId="3802" xr:uid="{4752E0A1-7554-4943-A4E9-3DD13E1D2B2C}"/>
    <cellStyle name="SAPBEXexcCritical4 5 2" xfId="3803" xr:uid="{3823F407-8F31-4615-BDD5-44B4C01ECA71}"/>
    <cellStyle name="SAPBEXexcCritical4 5 2 2" xfId="5071" xr:uid="{5D798F21-7A2F-4A06-AC5E-BF26F7F0DD1A}"/>
    <cellStyle name="SAPBEXexcCritical4 5 2 3" xfId="4408" xr:uid="{1262457F-4716-47B7-9288-B0BA85464539}"/>
    <cellStyle name="SAPBEXexcCritical4 5 2 4" xfId="5528" xr:uid="{8D41A90D-ACD0-457F-9932-99C785187D60}"/>
    <cellStyle name="SAPBEXexcCritical4 5 2 5" xfId="5956" xr:uid="{F3DF0295-8111-4BB0-8402-E14DDAC6822B}"/>
    <cellStyle name="SAPBEXexcCritical4 5 2 6" xfId="6354" xr:uid="{95E3CEEB-38F7-4209-A743-BC40FEE365C9}"/>
    <cellStyle name="SAPBEXexcCritical4 5 3" xfId="5070" xr:uid="{4F181E5C-BFF7-49F9-AA11-27A5F3955994}"/>
    <cellStyle name="SAPBEXexcCritical4 5 4" xfId="4409" xr:uid="{E155A7B1-E377-49E9-888B-BB707E6EE8EB}"/>
    <cellStyle name="SAPBEXexcCritical4 5 5" xfId="5527" xr:uid="{E95691DF-F9D7-4FF4-9736-57D72D70FA2E}"/>
    <cellStyle name="SAPBEXexcCritical4 5 6" xfId="5945" xr:uid="{A3E22965-4B42-4455-A26D-F25249F1CAC0}"/>
    <cellStyle name="SAPBEXexcCritical4 5 7" xfId="6353" xr:uid="{86A146F8-95D2-460A-B0E8-23F5756C7260}"/>
    <cellStyle name="SAPBEXexcCritical4 6" xfId="3804" xr:uid="{A53F6A66-E5ED-4FB6-80AE-108DED58F2B4}"/>
    <cellStyle name="SAPBEXexcCritical4 6 2" xfId="5072" xr:uid="{17B9E104-85B6-49D6-A56C-264C22CAC3BB}"/>
    <cellStyle name="SAPBEXexcCritical4 6 3" xfId="4407" xr:uid="{3A6E637C-758E-485A-9652-EDBE1374CDFC}"/>
    <cellStyle name="SAPBEXexcCritical4 6 4" xfId="5529" xr:uid="{6F53A634-885A-4E69-898E-16B6A94428D0}"/>
    <cellStyle name="SAPBEXexcCritical4 6 5" xfId="5957" xr:uid="{4F6AE8CA-6027-4BBB-B247-7045A237DDF3}"/>
    <cellStyle name="SAPBEXexcCritical4 6 6" xfId="6355" xr:uid="{789467C8-DE2D-4FA9-8DA7-1444DD83F279}"/>
    <cellStyle name="SAPBEXexcCritical4 7" xfId="5061" xr:uid="{1B249275-51EF-4DE5-8A1D-4EF4E7F257E9}"/>
    <cellStyle name="SAPBEXexcCritical4 8" xfId="4412" xr:uid="{92563886-C5FE-4AA4-A088-23E8B5AEFE0D}"/>
    <cellStyle name="SAPBEXexcCritical4 9" xfId="5524" xr:uid="{27EBF4C6-EECB-4B25-9C71-94FC2E56BCD3}"/>
    <cellStyle name="SAPBEXexcCritical5" xfId="3805" xr:uid="{0738F62F-C716-4C6B-9AFC-61A0D38528FE}"/>
    <cellStyle name="SAPBEXexcCritical5 10" xfId="5958" xr:uid="{894DBC5D-DF07-42E7-9A2F-2D34222C727B}"/>
    <cellStyle name="SAPBEXexcCritical5 11" xfId="6356" xr:uid="{D62128D4-0C20-41BD-9094-C267E08A676E}"/>
    <cellStyle name="SAPBEXexcCritical5 2" xfId="3806" xr:uid="{2EAAD6A9-C6A2-4168-B83A-34B0FFAAC6C7}"/>
    <cellStyle name="SAPBEXexcCritical5 2 2" xfId="3807" xr:uid="{D70C161F-AE68-46E1-9430-2F7D8B2132B4}"/>
    <cellStyle name="SAPBEXexcCritical5 2 2 2" xfId="3808" xr:uid="{5BCFE665-4375-42E2-A126-756194E69B32}"/>
    <cellStyle name="SAPBEXexcCritical5 2 2 2 2" xfId="5076" xr:uid="{3016C74D-CAB5-47E8-A995-E7E48F4EE867}"/>
    <cellStyle name="SAPBEXexcCritical5 2 2 2 3" xfId="4746" xr:uid="{B5C84837-E06B-4CAB-9A9E-C9B1EFC9F871}"/>
    <cellStyle name="SAPBEXexcCritical5 2 2 2 4" xfId="4684" xr:uid="{4DDCD907-C7BF-449E-B682-27CECAC8B328}"/>
    <cellStyle name="SAPBEXexcCritical5 2 2 2 5" xfId="5963" xr:uid="{352A619D-C916-45B7-B40C-D6F95973533D}"/>
    <cellStyle name="SAPBEXexcCritical5 2 2 2 6" xfId="4629" xr:uid="{A63A3431-CFC1-44D1-BFB6-3C2F18928436}"/>
    <cellStyle name="SAPBEXexcCritical5 2 2 3" xfId="5075" xr:uid="{727FF7A0-1B15-4798-9F9A-9438EB2385A8}"/>
    <cellStyle name="SAPBEXexcCritical5 2 2 4" xfId="4404" xr:uid="{D2518622-59E4-4B68-8B58-B905B309A036}"/>
    <cellStyle name="SAPBEXexcCritical5 2 2 5" xfId="5536" xr:uid="{DCA0E86B-6035-48ED-9E0E-755447815326}"/>
    <cellStyle name="SAPBEXexcCritical5 2 2 6" xfId="5960" xr:uid="{56DCB3BC-971C-4611-838C-643B90D2C040}"/>
    <cellStyle name="SAPBEXexcCritical5 2 2 7" xfId="6362" xr:uid="{2FF73A10-D16F-4CC2-B740-B1105EC5F2F7}"/>
    <cellStyle name="SAPBEXexcCritical5 2 3" xfId="3809" xr:uid="{A96A9DE2-4A74-4FC0-9CCD-82B740AC3C8B}"/>
    <cellStyle name="SAPBEXexcCritical5 2 3 2" xfId="5077" xr:uid="{8639657D-3A24-4D5C-A9E4-BED850AEAAAC}"/>
    <cellStyle name="SAPBEXexcCritical5 2 3 3" xfId="4745" xr:uid="{AD3EC540-3E37-416A-9B7C-0138FFB0AF81}"/>
    <cellStyle name="SAPBEXexcCritical5 2 3 4" xfId="4685" xr:uid="{AFF0A046-5566-4587-8D81-BDF7281DC747}"/>
    <cellStyle name="SAPBEXexcCritical5 2 3 5" xfId="5946" xr:uid="{42D1FE5B-B3DF-4381-B327-26047F2F4989}"/>
    <cellStyle name="SAPBEXexcCritical5 2 3 6" xfId="4630" xr:uid="{383033B2-3FBF-49FD-A8C1-E4CFBE860147}"/>
    <cellStyle name="SAPBEXexcCritical5 2 4" xfId="5074" xr:uid="{753BAC8C-7DB1-459A-B7C3-83116C31D653}"/>
    <cellStyle name="SAPBEXexcCritical5 2 5" xfId="4405" xr:uid="{BFD0D69D-3063-4CC8-BFFF-43F4FAEA51FD}"/>
    <cellStyle name="SAPBEXexcCritical5 2 6" xfId="5535" xr:uid="{39244784-010B-46A1-90AC-D225A31C8C9D}"/>
    <cellStyle name="SAPBEXexcCritical5 2 7" xfId="5959" xr:uid="{AA05A9CE-9BFA-421F-A4AA-7D5503D2A7EE}"/>
    <cellStyle name="SAPBEXexcCritical5 2 8" xfId="6361" xr:uid="{D47F9463-39B3-41CA-A565-35AA0FD6B4F4}"/>
    <cellStyle name="SAPBEXexcCritical5 3" xfId="3810" xr:uid="{8178D7B6-DFD1-4F6F-92D0-613846EAF0D3}"/>
    <cellStyle name="SAPBEXexcCritical5 3 2" xfId="3811" xr:uid="{8ED7C2D5-9A50-4849-A60A-8BE8F44A43F6}"/>
    <cellStyle name="SAPBEXexcCritical5 3 2 2" xfId="5079" xr:uid="{EC74AC48-6A20-4BB1-972C-4E7923D1EC7C}"/>
    <cellStyle name="SAPBEXexcCritical5 3 2 3" xfId="4743" xr:uid="{677695A7-4A07-4744-B950-44EBC8286C7F}"/>
    <cellStyle name="SAPBEXexcCritical5 3 2 4" xfId="4687" xr:uid="{A4109743-D1CC-466F-8953-2200C9270188}"/>
    <cellStyle name="SAPBEXexcCritical5 3 2 5" xfId="5948" xr:uid="{A6ED680F-5473-4790-A38C-F617137F937D}"/>
    <cellStyle name="SAPBEXexcCritical5 3 2 6" xfId="4632" xr:uid="{9423B816-CB6A-4907-AECC-547B6C11E131}"/>
    <cellStyle name="SAPBEXexcCritical5 3 3" xfId="5078" xr:uid="{9D64C299-8ADC-4378-BF3C-B5FEA3068289}"/>
    <cellStyle name="SAPBEXexcCritical5 3 4" xfId="4744" xr:uid="{8065ADF3-FDBC-4BE9-B4B1-693381E44BD2}"/>
    <cellStyle name="SAPBEXexcCritical5 3 5" xfId="4686" xr:uid="{97BAC4E8-6B11-40EE-9DC9-ACD76BEDDC68}"/>
    <cellStyle name="SAPBEXexcCritical5 3 6" xfId="5947" xr:uid="{7D8AA2ED-CD19-441D-9AAC-E6B2D784C235}"/>
    <cellStyle name="SAPBEXexcCritical5 3 7" xfId="4631" xr:uid="{BA5B1D70-192B-44DA-936E-9F315CBF3BF5}"/>
    <cellStyle name="SAPBEXexcCritical5 4" xfId="3812" xr:uid="{496C672D-FE89-4574-9DFE-BB7DD714C63E}"/>
    <cellStyle name="SAPBEXexcCritical5 4 2" xfId="3813" xr:uid="{9C021035-2D3A-4011-AEAB-C4D618C9A4C1}"/>
    <cellStyle name="SAPBEXexcCritical5 4 2 2" xfId="5081" xr:uid="{79C9CD21-E18B-40B3-B5B7-E4243A2E94BA}"/>
    <cellStyle name="SAPBEXexcCritical5 4 2 3" xfId="4741" xr:uid="{64F98C4F-DBE5-4DB6-9842-46AEF87BC642}"/>
    <cellStyle name="SAPBEXexcCritical5 4 2 4" xfId="4689" xr:uid="{4D79C2A4-9475-4C5C-8C26-F1199186313F}"/>
    <cellStyle name="SAPBEXexcCritical5 4 2 5" xfId="5954" xr:uid="{6732D46C-5C9A-4220-8A61-F57F3D6C3719}"/>
    <cellStyle name="SAPBEXexcCritical5 4 2 6" xfId="4634" xr:uid="{82EE46E8-E8E8-4D92-89F3-03295D3C253A}"/>
    <cellStyle name="SAPBEXexcCritical5 4 3" xfId="5080" xr:uid="{0C059787-55EF-4FC8-9AB7-1A9FD0A56AB8}"/>
    <cellStyle name="SAPBEXexcCritical5 4 4" xfId="4742" xr:uid="{0323B1FB-819F-4227-984B-0F61BDFA28FD}"/>
    <cellStyle name="SAPBEXexcCritical5 4 5" xfId="4688" xr:uid="{E801ACE1-E0C8-4499-8A67-9749FE6A4B2F}"/>
    <cellStyle name="SAPBEXexcCritical5 4 6" xfId="5949" xr:uid="{681B8B3B-4640-49C7-AF89-A390819F45A3}"/>
    <cellStyle name="SAPBEXexcCritical5 4 7" xfId="4633" xr:uid="{44C55F47-D489-476D-9496-BF1935C26565}"/>
    <cellStyle name="SAPBEXexcCritical5 5" xfId="3814" xr:uid="{6C780F10-F02D-4BE4-9BDC-D2157DCFEDF0}"/>
    <cellStyle name="SAPBEXexcCritical5 5 2" xfId="3815" xr:uid="{FBB0001B-3D25-4BD5-A282-AD80C3C97112}"/>
    <cellStyle name="SAPBEXexcCritical5 5 2 2" xfId="5083" xr:uid="{C787A14C-CD97-4987-8093-2C2FAC362851}"/>
    <cellStyle name="SAPBEXexcCritical5 5 2 3" xfId="4739" xr:uid="{18676DB1-1D4C-4E7B-AF92-BAB95F9FD4A6}"/>
    <cellStyle name="SAPBEXexcCritical5 5 2 4" xfId="4691" xr:uid="{2008F45D-5E10-458D-8937-816838C67664}"/>
    <cellStyle name="SAPBEXexcCritical5 5 2 5" xfId="4808" xr:uid="{A43F8742-2586-4788-A96B-F28166584315}"/>
    <cellStyle name="SAPBEXexcCritical5 5 2 6" xfId="4586" xr:uid="{08AC227F-21AA-4E19-94CC-A3A3F065E1F0}"/>
    <cellStyle name="SAPBEXexcCritical5 5 3" xfId="5082" xr:uid="{5E048751-BAE7-40B8-BB48-57EB24285C7C}"/>
    <cellStyle name="SAPBEXexcCritical5 5 4" xfId="4740" xr:uid="{DF3B17AB-A5DA-4B98-993A-821BC082E94E}"/>
    <cellStyle name="SAPBEXexcCritical5 5 5" xfId="4690" xr:uid="{194B358C-A076-458F-9ADD-5EA19ECC994B}"/>
    <cellStyle name="SAPBEXexcCritical5 5 6" xfId="5955" xr:uid="{3D919615-CF35-4590-AB69-ABDFEEC6BDC4}"/>
    <cellStyle name="SAPBEXexcCritical5 5 7" xfId="4585" xr:uid="{8FA5CEC4-7092-441C-AF8C-A7B058A01DF9}"/>
    <cellStyle name="SAPBEXexcCritical5 6" xfId="3816" xr:uid="{F8F1618E-0F2C-45AA-BA16-2E8E3D75E932}"/>
    <cellStyle name="SAPBEXexcCritical5 6 2" xfId="5084" xr:uid="{99E567C5-AD99-4EE2-BC62-C85A75EF84C1}"/>
    <cellStyle name="SAPBEXexcCritical5 6 3" xfId="4738" xr:uid="{EEE6CAB7-1C68-4C34-8C40-2C5C654AA70F}"/>
    <cellStyle name="SAPBEXexcCritical5 6 4" xfId="4692" xr:uid="{9445B09E-566C-4045-8A74-D9ACE4C28574}"/>
    <cellStyle name="SAPBEXexcCritical5 6 5" xfId="4807" xr:uid="{3F5ADD7B-7860-43A9-9D49-F35851A31016}"/>
    <cellStyle name="SAPBEXexcCritical5 6 6" xfId="4587" xr:uid="{8B8737FD-89CF-4361-86A1-EE0C5FEE9429}"/>
    <cellStyle name="SAPBEXexcCritical5 7" xfId="5073" xr:uid="{53C33AA1-455E-4CAB-9CB2-4BB31BDFE992}"/>
    <cellStyle name="SAPBEXexcCritical5 8" xfId="4406" xr:uid="{A07A602C-1E47-4647-B10D-70801DA3317B}"/>
    <cellStyle name="SAPBEXexcCritical5 9" xfId="5530" xr:uid="{86C91112-758E-446F-9A77-CDC9864C6588}"/>
    <cellStyle name="SAPBEXexcCritical6" xfId="3817" xr:uid="{4C74A6F9-1E64-4057-AB1D-E7DCD10FDD64}"/>
    <cellStyle name="SAPBEXexcCritical6 10" xfId="4806" xr:uid="{F67438DE-0CDB-4FF9-8554-EE0B482B4E26}"/>
    <cellStyle name="SAPBEXexcCritical6 11" xfId="4588" xr:uid="{94B5302D-6C9E-4691-AC0B-C26A474C6757}"/>
    <cellStyle name="SAPBEXexcCritical6 2" xfId="3818" xr:uid="{1B3CC3DF-FEAE-4901-A9C3-6FC551652987}"/>
    <cellStyle name="SAPBEXexcCritical6 2 2" xfId="3819" xr:uid="{6B65244C-7196-4AFB-AFE5-2F23F86A5AD6}"/>
    <cellStyle name="SAPBEXexcCritical6 2 2 2" xfId="3820" xr:uid="{A90BC891-D744-4F4B-B683-B0211CE42133}"/>
    <cellStyle name="SAPBEXexcCritical6 2 2 2 2" xfId="5088" xr:uid="{D2CA536A-15C4-4C04-90D1-8A26E6352AEA}"/>
    <cellStyle name="SAPBEXexcCritical6 2 2 2 3" xfId="4734" xr:uid="{117B6D7E-A4A1-4A2E-9055-7892824C19E0}"/>
    <cellStyle name="SAPBEXexcCritical6 2 2 2 4" xfId="4696" xr:uid="{71D36C68-51F6-4F45-9754-48775604BE2E}"/>
    <cellStyle name="SAPBEXexcCritical6 2 2 2 5" xfId="4803" xr:uid="{BDC35E91-E5DE-43B7-A165-EDE5F20D1C3F}"/>
    <cellStyle name="SAPBEXexcCritical6 2 2 2 6" xfId="4677" xr:uid="{9BB8ED20-2304-4D23-A775-4AA594CA5575}"/>
    <cellStyle name="SAPBEXexcCritical6 2 2 3" xfId="5087" xr:uid="{A17D28C3-5A6F-4A0D-B592-F1EF0BF78986}"/>
    <cellStyle name="SAPBEXexcCritical6 2 2 4" xfId="4735" xr:uid="{A73E1628-0889-41F4-BBA4-BCABBF5C80AB}"/>
    <cellStyle name="SAPBEXexcCritical6 2 2 5" xfId="4695" xr:uid="{4A6F1AE3-F0B8-4898-9DDB-670A36358E59}"/>
    <cellStyle name="SAPBEXexcCritical6 2 2 6" xfId="4804" xr:uid="{D99E9A1C-DFB9-4590-BA5E-9A2DC12AC551}"/>
    <cellStyle name="SAPBEXexcCritical6 2 2 7" xfId="4635" xr:uid="{8D85A3AA-41D2-4178-82DF-F229C059E9AD}"/>
    <cellStyle name="SAPBEXexcCritical6 2 3" xfId="3821" xr:uid="{DB9DB048-0372-4FD1-BD53-2F81AF3E5A50}"/>
    <cellStyle name="SAPBEXexcCritical6 2 3 2" xfId="5089" xr:uid="{374A4F1B-256C-4978-A240-5B51A303C12D}"/>
    <cellStyle name="SAPBEXexcCritical6 2 3 3" xfId="4733" xr:uid="{AC39F3FB-9777-4CDC-A59E-3ACEFB3D5DFA}"/>
    <cellStyle name="SAPBEXexcCritical6 2 3 4" xfId="4697" xr:uid="{17AE610F-262C-4318-9DAD-B12046F0F663}"/>
    <cellStyle name="SAPBEXexcCritical6 2 3 5" xfId="4802" xr:uid="{9F34708E-9672-43B8-B97C-736DB9615737}"/>
    <cellStyle name="SAPBEXexcCritical6 2 3 6" xfId="4673" xr:uid="{C7DEC4B0-92FA-420D-8E02-964ADC37917F}"/>
    <cellStyle name="SAPBEXexcCritical6 2 4" xfId="5086" xr:uid="{AB5B3D35-B903-43A2-A38A-B8242722AEF5}"/>
    <cellStyle name="SAPBEXexcCritical6 2 5" xfId="4736" xr:uid="{5FEE29F0-5E4F-46B5-BB0A-A995DACD10EA}"/>
    <cellStyle name="SAPBEXexcCritical6 2 6" xfId="4694" xr:uid="{EEBC596E-AD34-46A7-963E-DFF8B43CC769}"/>
    <cellStyle name="SAPBEXexcCritical6 2 7" xfId="4805" xr:uid="{51F10B87-52F2-4694-8B2F-2F9ED9A3BC9B}"/>
    <cellStyle name="SAPBEXexcCritical6 2 8" xfId="4589" xr:uid="{5633F912-24A4-4EEC-A256-857A4423A7BC}"/>
    <cellStyle name="SAPBEXexcCritical6 3" xfId="3822" xr:uid="{71475899-CB61-48AF-9E89-50CDA280733A}"/>
    <cellStyle name="SAPBEXexcCritical6 3 2" xfId="3823" xr:uid="{929FC773-E1CD-4769-97AE-9C0F2BCD4CCA}"/>
    <cellStyle name="SAPBEXexcCritical6 3 2 2" xfId="5091" xr:uid="{050CE63B-8F02-4C3F-ABC6-C9999E2FDFEF}"/>
    <cellStyle name="SAPBEXexcCritical6 3 2 3" xfId="4720" xr:uid="{2EC066A8-BF77-4CE3-93A7-27D00E409175}"/>
    <cellStyle name="SAPBEXexcCritical6 3 2 4" xfId="4710" xr:uid="{63EC6C85-988A-4AC6-A606-CF97862FC6F5}"/>
    <cellStyle name="SAPBEXexcCritical6 3 2 5" xfId="4800" xr:uid="{CEB0AD1C-9A48-4B7A-80AB-29D8DEDA80FA}"/>
    <cellStyle name="SAPBEXexcCritical6 3 2 6" xfId="4717" xr:uid="{21C6614D-B650-407F-B035-3F76CABD8094}"/>
    <cellStyle name="SAPBEXexcCritical6 3 3" xfId="5090" xr:uid="{BDB642CE-65AD-4EFD-A1BF-B039B914C935}"/>
    <cellStyle name="SAPBEXexcCritical6 3 4" xfId="4721" xr:uid="{83DD252A-A470-4846-B689-05927543A7F3}"/>
    <cellStyle name="SAPBEXexcCritical6 3 5" xfId="4709" xr:uid="{5A9C58EA-AE1C-467A-B167-613BD83D5EFF}"/>
    <cellStyle name="SAPBEXexcCritical6 3 6" xfId="4801" xr:uid="{0F8ED1D4-AA94-4617-89C0-CDDA3955368B}"/>
    <cellStyle name="SAPBEXexcCritical6 3 7" xfId="4716" xr:uid="{FAC51812-1D40-47FF-AC0E-DF82D3665076}"/>
    <cellStyle name="SAPBEXexcCritical6 4" xfId="3824" xr:uid="{428ADA5E-A232-4AA1-A6AA-659ACEA8C953}"/>
    <cellStyle name="SAPBEXexcCritical6 4 2" xfId="3825" xr:uid="{6EEB5855-2918-472D-8599-418109AFE292}"/>
    <cellStyle name="SAPBEXexcCritical6 4 2 2" xfId="5093" xr:uid="{83D2C1D6-B9EF-4454-A64F-C919F0982437}"/>
    <cellStyle name="SAPBEXexcCritical6 4 2 3" xfId="4732" xr:uid="{D973986A-C3C5-4E12-B265-B8AFF3261921}"/>
    <cellStyle name="SAPBEXexcCritical6 4 2 4" xfId="4698" xr:uid="{2EE9630F-AB66-41C6-A6EB-F51653CCBF27}"/>
    <cellStyle name="SAPBEXexcCritical6 4 2 5" xfId="4798" xr:uid="{471D2EB0-6817-4C36-A069-DECF6DA9CBB3}"/>
    <cellStyle name="SAPBEXexcCritical6 4 2 6" xfId="4674" xr:uid="{6FE31453-C374-42FF-A1D2-5730D0151AEA}"/>
    <cellStyle name="SAPBEXexcCritical6 4 3" xfId="5092" xr:uid="{50292254-E458-476B-8A2B-DB46245F64BC}"/>
    <cellStyle name="SAPBEXexcCritical6 4 4" xfId="4719" xr:uid="{C3ABEFE9-EEE7-48AF-9261-F1EA1EA76E61}"/>
    <cellStyle name="SAPBEXexcCritical6 4 5" xfId="4711" xr:uid="{13C02F0E-0E49-40CB-A8A9-7FD99DA82799}"/>
    <cellStyle name="SAPBEXexcCritical6 4 6" xfId="4799" xr:uid="{BC64830B-0E82-4C7A-AB22-8795823FC98D}"/>
    <cellStyle name="SAPBEXexcCritical6 4 7" xfId="4718" xr:uid="{3F414925-5907-4088-B25F-73716C69D463}"/>
    <cellStyle name="SAPBEXexcCritical6 5" xfId="3826" xr:uid="{0A0B73AC-D792-4424-B788-F6792887598A}"/>
    <cellStyle name="SAPBEXexcCritical6 5 2" xfId="3827" xr:uid="{71B231F2-CEEB-4D0E-8019-87AAC46A958A}"/>
    <cellStyle name="SAPBEXexcCritical6 5 2 2" xfId="5095" xr:uid="{249A888D-5ABE-415A-91F4-51848D57144E}"/>
    <cellStyle name="SAPBEXexcCritical6 5 2 3" xfId="4726" xr:uid="{A211513A-27F4-49E3-A06E-19186948C070}"/>
    <cellStyle name="SAPBEXexcCritical6 5 2 4" xfId="4704" xr:uid="{8C2E3446-ECEA-4F53-8D52-A09620E4D701}"/>
    <cellStyle name="SAPBEXexcCritical6 5 2 5" xfId="4796" xr:uid="{5883A272-F867-48D5-9475-BC60E0B61997}"/>
    <cellStyle name="SAPBEXexcCritical6 5 2 6" xfId="4639" xr:uid="{2C3B340B-4BFC-438E-B211-64DF13479278}"/>
    <cellStyle name="SAPBEXexcCritical6 5 3" xfId="5094" xr:uid="{6EEC1D15-5FD9-4782-BEAA-DE4999760F7F}"/>
    <cellStyle name="SAPBEXexcCritical6 5 4" xfId="4727" xr:uid="{E8649FA5-4DDA-43B9-81A2-0661650C451F}"/>
    <cellStyle name="SAPBEXexcCritical6 5 5" xfId="4703" xr:uid="{84FC03CB-9EF3-49FB-BEF6-F0D52363D5D9}"/>
    <cellStyle name="SAPBEXexcCritical6 5 6" xfId="4797" xr:uid="{EDDE1195-9B87-4260-8AC1-E8D51CA3CAF4}"/>
    <cellStyle name="SAPBEXexcCritical6 5 7" xfId="4638" xr:uid="{C2B49DA4-7F5C-42C7-B7AD-E5C2889AA028}"/>
    <cellStyle name="SAPBEXexcCritical6 6" xfId="3828" xr:uid="{832857DD-C347-4AC9-8D6D-2896FEEF8468}"/>
    <cellStyle name="SAPBEXexcCritical6 6 2" xfId="5096" xr:uid="{C1576BEA-0958-4AA8-9D46-F807C38A04F2}"/>
    <cellStyle name="SAPBEXexcCritical6 6 3" xfId="4752" xr:uid="{7107C085-E6D5-4225-9653-693C7E52633F}"/>
    <cellStyle name="SAPBEXexcCritical6 6 4" xfId="4678" xr:uid="{46B831C0-9305-4CC2-9B6F-BE1B01844391}"/>
    <cellStyle name="SAPBEXexcCritical6 6 5" xfId="4851" xr:uid="{41F17736-ACF4-4639-822C-E9E73705B17C}"/>
    <cellStyle name="SAPBEXexcCritical6 6 6" xfId="4623" xr:uid="{90EB63C8-979E-4B70-B422-02E79A460D42}"/>
    <cellStyle name="SAPBEXexcCritical6 7" xfId="5085" xr:uid="{7C482FB5-0D55-48D5-8AB3-CB4AB78A993B}"/>
    <cellStyle name="SAPBEXexcCritical6 8" xfId="4737" xr:uid="{BE3DB716-8359-4CDF-9CF5-340EAA701BD8}"/>
    <cellStyle name="SAPBEXexcCritical6 9" xfId="4693" xr:uid="{DABC00EF-AC16-4B06-AE1D-34B6FFEC3248}"/>
    <cellStyle name="SAPBEXexcGood1" xfId="3829" xr:uid="{6CA82C05-8BBE-40D2-AD00-825A6365C604}"/>
    <cellStyle name="SAPBEXexcGood1 10" xfId="4793" xr:uid="{8CA095BC-84B3-4121-8B49-F6274FAF20DD}"/>
    <cellStyle name="SAPBEXexcGood1 11" xfId="4624" xr:uid="{2B357ED3-F3EC-4065-8DDA-75F7E46AC4A0}"/>
    <cellStyle name="SAPBEXexcGood1 2" xfId="3830" xr:uid="{2E6DB037-7E1D-44D0-920B-7596E6647A36}"/>
    <cellStyle name="SAPBEXexcGood1 2 2" xfId="3831" xr:uid="{B1A4DD98-95D8-420E-A4D0-B0B618D3EF23}"/>
    <cellStyle name="SAPBEXexcGood1 2 2 2" xfId="3832" xr:uid="{0CD0C9BC-2300-4D14-886C-3CF38B819BD4}"/>
    <cellStyle name="SAPBEXexcGood1 2 2 2 2" xfId="5100" xr:uid="{87C9BEB4-C4DE-47D1-858E-EA64E8CF7E51}"/>
    <cellStyle name="SAPBEXexcGood1 2 2 2 3" xfId="4748" xr:uid="{A8562788-219E-4BFD-9220-DD72E00D301A}"/>
    <cellStyle name="SAPBEXexcGood1 2 2 2 4" xfId="4682" xr:uid="{65A9C186-58A0-4F51-954F-2E89B263F746}"/>
    <cellStyle name="SAPBEXexcGood1 2 2 2 5" xfId="4850" xr:uid="{5431D417-7CC3-40EA-ADA1-4E92D116D563}"/>
    <cellStyle name="SAPBEXexcGood1 2 2 2 6" xfId="4627" xr:uid="{5FF362FC-2198-4D33-9C4D-28A80EEA8637}"/>
    <cellStyle name="SAPBEXexcGood1 2 2 3" xfId="5099" xr:uid="{8A26E135-DBE4-4D94-8D62-635CA0BE7AE0}"/>
    <cellStyle name="SAPBEXexcGood1 2 2 4" xfId="4749" xr:uid="{9D8277FE-E747-418C-A22C-FD4B06085D39}"/>
    <cellStyle name="SAPBEXexcGood1 2 2 5" xfId="4681" xr:uid="{8F90B29C-C9BD-4496-AD59-537B97A35DC9}"/>
    <cellStyle name="SAPBEXexcGood1 2 2 6" xfId="4791" xr:uid="{6A5A424F-2597-4C97-B191-200738D062B2}"/>
    <cellStyle name="SAPBEXexcGood1 2 2 7" xfId="4626" xr:uid="{27680EF2-D209-4DFA-BB55-020CD650453D}"/>
    <cellStyle name="SAPBEXexcGood1 2 3" xfId="3833" xr:uid="{CE575E61-7CC4-405F-9E4F-820ADACD2C43}"/>
    <cellStyle name="SAPBEXexcGood1 2 3 2" xfId="5101" xr:uid="{C79D48E0-FD43-4F22-BCAF-A33266145558}"/>
    <cellStyle name="SAPBEXexcGood1 2 3 3" xfId="4747" xr:uid="{858D344B-D176-4095-85D5-0D2F0D92F4E9}"/>
    <cellStyle name="SAPBEXexcGood1 2 3 4" xfId="4683" xr:uid="{EEFB4431-FA06-4D09-BD30-0E8C96651758}"/>
    <cellStyle name="SAPBEXexcGood1 2 3 5" xfId="4753" xr:uid="{5120C901-ECC5-4EF1-ACD1-525BC57384E3}"/>
    <cellStyle name="SAPBEXexcGood1 2 3 6" xfId="4628" xr:uid="{7A18AAB7-B7F5-4D2C-92DB-6879E3097C7C}"/>
    <cellStyle name="SAPBEXexcGood1 2 4" xfId="5098" xr:uid="{AE0BDE88-6FA8-4800-AC60-043DB61E15FE}"/>
    <cellStyle name="SAPBEXexcGood1 2 5" xfId="4750" xr:uid="{E5D66F8E-3FAD-40CC-A0F4-8A80D6641256}"/>
    <cellStyle name="SAPBEXexcGood1 2 6" xfId="4680" xr:uid="{C93D8B9B-9538-4DFA-8690-D1B1F585C99E}"/>
    <cellStyle name="SAPBEXexcGood1 2 7" xfId="4792" xr:uid="{5D3DAA57-ED6C-4CC6-9F3F-C6A30AB6218C}"/>
    <cellStyle name="SAPBEXexcGood1 2 8" xfId="4625" xr:uid="{DFAE8C1F-D34A-4302-A647-CAD63599BF1C}"/>
    <cellStyle name="SAPBEXexcGood1 3" xfId="3834" xr:uid="{9B8F72CE-667B-48B2-92CB-4B6B71D3252A}"/>
    <cellStyle name="SAPBEXexcGood1 3 2" xfId="3835" xr:uid="{CFA57752-501D-4CC1-A6F3-88147A892220}"/>
    <cellStyle name="SAPBEXexcGood1 3 2 2" xfId="5103" xr:uid="{2D45C736-51FE-4CE8-B252-29231E5CD5BB}"/>
    <cellStyle name="SAPBEXexcGood1 3 2 3" xfId="4788" xr:uid="{62481630-21E8-4B01-BCA3-D3E232D90FE8}"/>
    <cellStyle name="SAPBEXexcGood1 3 2 4" xfId="4642" xr:uid="{90730F63-5E13-4A5D-BE7C-06C4FC6985F9}"/>
    <cellStyle name="SAPBEXexcGood1 3 2 5" xfId="4814" xr:uid="{24301A53-3AA7-4289-B189-299790C68D8C}"/>
    <cellStyle name="SAPBEXexcGood1 3 2 6" xfId="4592" xr:uid="{2D87B531-5523-4779-8A5D-47CF5FEB9E1C}"/>
    <cellStyle name="SAPBEXexcGood1 3 3" xfId="5102" xr:uid="{EA13F931-C7F8-4257-A544-713AD890F73D}"/>
    <cellStyle name="SAPBEXexcGood1 3 4" xfId="4789" xr:uid="{F67E5995-0202-4B30-B598-5C07303F106B}"/>
    <cellStyle name="SAPBEXexcGood1 3 5" xfId="4641" xr:uid="{4069E25C-6FF4-414A-A284-DF7E0E535D49}"/>
    <cellStyle name="SAPBEXexcGood1 3 6" xfId="4757" xr:uid="{506C08CD-0BDB-4325-A4FE-C5464C8F5096}"/>
    <cellStyle name="SAPBEXexcGood1 3 7" xfId="4591" xr:uid="{570A0916-BAA0-4612-82B8-C6E3AE72F332}"/>
    <cellStyle name="SAPBEXexcGood1 4" xfId="3836" xr:uid="{1C89BC79-DA7D-45B9-9E7E-BF81D7A0740D}"/>
    <cellStyle name="SAPBEXexcGood1 4 2" xfId="3837" xr:uid="{D718534A-03A8-4C9A-B66F-96D2C122BA50}"/>
    <cellStyle name="SAPBEXexcGood1 4 2 2" xfId="5105" xr:uid="{BD7DA82F-B6B4-4DBB-8DEE-662CE2EA1526}"/>
    <cellStyle name="SAPBEXexcGood1 4 2 3" xfId="4786" xr:uid="{76DAD419-ED25-411A-911A-9E4A124E5AB1}"/>
    <cellStyle name="SAPBEXexcGood1 4 2 4" xfId="4644" xr:uid="{DE116386-CB01-4D72-BDE4-26BF9F786B96}"/>
    <cellStyle name="SAPBEXexcGood1 4 2 5" xfId="4812" xr:uid="{CAF50B51-64EC-4A9B-ACBE-A20094D1BFA8}"/>
    <cellStyle name="SAPBEXexcGood1 4 2 6" xfId="4594" xr:uid="{B3074238-9728-48BB-86D8-07674AF337CF}"/>
    <cellStyle name="SAPBEXexcGood1 4 3" xfId="5104" xr:uid="{97378E05-C813-470A-9BD7-59CBFB013FC5}"/>
    <cellStyle name="SAPBEXexcGood1 4 4" xfId="4787" xr:uid="{B9C3E1E6-8305-4155-8999-0034B15C6CDD}"/>
    <cellStyle name="SAPBEXexcGood1 4 5" xfId="4643" xr:uid="{412C1EEA-13AE-48BA-8B70-AE60E43A1D05}"/>
    <cellStyle name="SAPBEXexcGood1 4 6" xfId="4813" xr:uid="{69348E4A-3A7A-462D-8AFE-893CDE00D088}"/>
    <cellStyle name="SAPBEXexcGood1 4 7" xfId="4593" xr:uid="{39CEBF86-2608-4BBF-A9CD-7BF71DA39DBD}"/>
    <cellStyle name="SAPBEXexcGood1 5" xfId="3838" xr:uid="{877F0CC4-0374-4C02-87CD-FCEBC0E35F00}"/>
    <cellStyle name="SAPBEXexcGood1 5 2" xfId="3839" xr:uid="{BF3D27F0-7D9B-43DD-959E-2CAF88009119}"/>
    <cellStyle name="SAPBEXexcGood1 5 2 2" xfId="5107" xr:uid="{B4781307-5E02-468A-973D-4D794AB8D2A2}"/>
    <cellStyle name="SAPBEXexcGood1 5 2 3" xfId="4784" xr:uid="{C6523F58-0F08-4CCD-A364-A70259B9F553}"/>
    <cellStyle name="SAPBEXexcGood1 5 2 4" xfId="4646" xr:uid="{10E8D3F4-376C-4FE7-9224-BDECE4704F91}"/>
    <cellStyle name="SAPBEXexcGood1 5 2 5" xfId="4810" xr:uid="{57B4DB61-A9F6-4D45-8499-2472028EFB22}"/>
    <cellStyle name="SAPBEXexcGood1 5 2 6" xfId="4596" xr:uid="{46EBE3A0-1065-413B-BC5C-479E762A26B6}"/>
    <cellStyle name="SAPBEXexcGood1 5 3" xfId="5106" xr:uid="{C4FD8D87-4057-4FA6-BBA4-42152D5AB7BE}"/>
    <cellStyle name="SAPBEXexcGood1 5 4" xfId="4785" xr:uid="{BE709A72-0524-487E-9456-4204F2E39087}"/>
    <cellStyle name="SAPBEXexcGood1 5 5" xfId="4645" xr:uid="{ECD2F87E-1BE9-4C4E-98F0-691479B5EE14}"/>
    <cellStyle name="SAPBEXexcGood1 5 6" xfId="4811" xr:uid="{0C4709FC-6708-4B2A-81C5-55CC8C1A39B3}"/>
    <cellStyle name="SAPBEXexcGood1 5 7" xfId="4595" xr:uid="{9E724C6F-3BC1-4D1F-BFAC-7EE3B71FAEFB}"/>
    <cellStyle name="SAPBEXexcGood1 6" xfId="3840" xr:uid="{336BDD47-1DE8-44D2-B532-EB9547B0743D}"/>
    <cellStyle name="SAPBEXexcGood1 6 2" xfId="5108" xr:uid="{E3791F33-83BE-422A-B0E4-43B55D44DE80}"/>
    <cellStyle name="SAPBEXexcGood1 6 3" xfId="4783" xr:uid="{AFF40191-6703-49EE-A5DA-7C504C13C0A7}"/>
    <cellStyle name="SAPBEXexcGood1 6 4" xfId="4647" xr:uid="{0D4A0897-4E0F-42D8-A5A6-1D95A9633485}"/>
    <cellStyle name="SAPBEXexcGood1 6 5" xfId="4809" xr:uid="{CCAA0A03-3C1B-46B9-A825-4A7E2A13E63A}"/>
    <cellStyle name="SAPBEXexcGood1 6 6" xfId="4597" xr:uid="{9FB6770B-C943-420A-8DA2-07C3271E8C46}"/>
    <cellStyle name="SAPBEXexcGood1 7" xfId="5097" xr:uid="{68C88AB2-F1C3-4F8D-A315-4AFB5B0E0D8D}"/>
    <cellStyle name="SAPBEXexcGood1 8" xfId="4751" xr:uid="{4EC13568-FD7E-4A1F-8CFD-28572DA19073}"/>
    <cellStyle name="SAPBEXexcGood1 9" xfId="4679" xr:uid="{30557E0F-70E0-4CEA-AD0E-4BB7A964C896}"/>
    <cellStyle name="SAPBEXexcGood2" xfId="3841" xr:uid="{A7B71F9A-AEB6-4B99-94CD-C5ACA1CA1E78}"/>
    <cellStyle name="SAPBEXexcGood2 10" xfId="4840" xr:uid="{3BF2874C-F2FB-442B-AE16-F66F1521B1A1}"/>
    <cellStyle name="SAPBEXexcGood2 11" xfId="4598" xr:uid="{A82A5E86-E307-4F8F-8DA6-4E56F48195E3}"/>
    <cellStyle name="SAPBEXexcGood2 2" xfId="3842" xr:uid="{F23E3E7C-4E13-49DC-8A06-71F0398B1515}"/>
    <cellStyle name="SAPBEXexcGood2 2 2" xfId="3843" xr:uid="{E9582443-8CE6-457A-9410-449BB2E5F3B3}"/>
    <cellStyle name="SAPBEXexcGood2 2 2 2" xfId="3844" xr:uid="{755819BB-5801-426E-8DE4-D04ACCB7D3BB}"/>
    <cellStyle name="SAPBEXexcGood2 2 2 2 2" xfId="5112" xr:uid="{DF042354-4355-4923-BD14-102F339C0A2D}"/>
    <cellStyle name="SAPBEXexcGood2 2 2 2 3" xfId="4779" xr:uid="{20A83714-6C57-4A70-BEC7-61152765F2D1}"/>
    <cellStyle name="SAPBEXexcGood2 2 2 2 4" xfId="4651" xr:uid="{F402A566-E05D-479D-BF8F-3C97F8020BBB}"/>
    <cellStyle name="SAPBEXexcGood2 2 2 2 5" xfId="4837" xr:uid="{656BEA5B-3FC4-4541-96B2-9D20BAA8D62C}"/>
    <cellStyle name="SAPBEXexcGood2 2 2 2 6" xfId="4601" xr:uid="{10727B59-0683-476D-A0C8-6AC9C514BF74}"/>
    <cellStyle name="SAPBEXexcGood2 2 2 3" xfId="5111" xr:uid="{CBB19400-F907-4258-AAE6-978BDFFB421E}"/>
    <cellStyle name="SAPBEXexcGood2 2 2 4" xfId="4780" xr:uid="{0BAA4E39-24A0-4F2D-AC45-191D7485627D}"/>
    <cellStyle name="SAPBEXexcGood2 2 2 5" xfId="4650" xr:uid="{5C99A913-B59A-419C-9B6D-229CBE0268D5}"/>
    <cellStyle name="SAPBEXexcGood2 2 2 6" xfId="4838" xr:uid="{FFE257A8-F371-4B32-84AC-886D06F7056E}"/>
    <cellStyle name="SAPBEXexcGood2 2 2 7" xfId="4600" xr:uid="{4E9FD90A-15DB-4E56-9FDE-197AA871C8B0}"/>
    <cellStyle name="SAPBEXexcGood2 2 3" xfId="3845" xr:uid="{AF44BB5E-31C6-4943-A12C-5C53654EFABD}"/>
    <cellStyle name="SAPBEXexcGood2 2 3 2" xfId="5113" xr:uid="{69746DCD-38CE-403E-BA48-8FC7AE45BB95}"/>
    <cellStyle name="SAPBEXexcGood2 2 3 3" xfId="4778" xr:uid="{B2DB8452-B097-4B66-80C7-252D4BD11E17}"/>
    <cellStyle name="SAPBEXexcGood2 2 3 4" xfId="4652" xr:uid="{1DAB71AA-5421-4919-9475-A11E5D713982}"/>
    <cellStyle name="SAPBEXexcGood2 2 3 5" xfId="4836" xr:uid="{89844F55-0C8F-42A2-8320-B2A42B4E4AEA}"/>
    <cellStyle name="SAPBEXexcGood2 2 3 6" xfId="4602" xr:uid="{0071C160-B8ED-46F6-9774-30AA1D2572E2}"/>
    <cellStyle name="SAPBEXexcGood2 2 4" xfId="5110" xr:uid="{A0571E79-C577-42C9-AC0F-85969F64A8B7}"/>
    <cellStyle name="SAPBEXexcGood2 2 5" xfId="4781" xr:uid="{73F30557-035D-4AF3-BD66-F62409DE4D91}"/>
    <cellStyle name="SAPBEXexcGood2 2 6" xfId="4649" xr:uid="{48868FF4-5027-445B-82ED-0F3510A00DAE}"/>
    <cellStyle name="SAPBEXexcGood2 2 7" xfId="4839" xr:uid="{98A43F44-CA54-47BD-BCD4-CA8D8AE94684}"/>
    <cellStyle name="SAPBEXexcGood2 2 8" xfId="4599" xr:uid="{8C093FAC-60C9-4EB7-BE81-3161EB162136}"/>
    <cellStyle name="SAPBEXexcGood2 3" xfId="3846" xr:uid="{0B9AE105-6FCC-45FC-84CC-ACC7CA961194}"/>
    <cellStyle name="SAPBEXexcGood2 3 2" xfId="3847" xr:uid="{81AAF0E4-F07E-42F5-B12B-A8A14D6725FA}"/>
    <cellStyle name="SAPBEXexcGood2 3 2 2" xfId="5115" xr:uid="{C4D6F609-C2F7-40DF-9879-463BFE8E5B5D}"/>
    <cellStyle name="SAPBEXexcGood2 3 2 3" xfId="4776" xr:uid="{27B02746-F668-47DC-92C9-4380EF3A427A}"/>
    <cellStyle name="SAPBEXexcGood2 3 2 4" xfId="4654" xr:uid="{49471FA0-E826-4B7C-A639-C6B226DB58E1}"/>
    <cellStyle name="SAPBEXexcGood2 3 2 5" xfId="4834" xr:uid="{357EC969-66E2-4700-949D-789CE2036E0E}"/>
    <cellStyle name="SAPBEXexcGood2 3 2 6" xfId="4604" xr:uid="{E087F873-77C4-4739-AFF6-FF96AC1B9BA8}"/>
    <cellStyle name="SAPBEXexcGood2 3 3" xfId="5114" xr:uid="{C1552B35-63E3-4C29-9A3F-84B4EB001673}"/>
    <cellStyle name="SAPBEXexcGood2 3 4" xfId="4777" xr:uid="{FB141A50-003F-49CC-B3C6-DB1DB1708096}"/>
    <cellStyle name="SAPBEXexcGood2 3 5" xfId="4653" xr:uid="{1AC745D7-6CEB-49AD-8F6C-DD251CF8C278}"/>
    <cellStyle name="SAPBEXexcGood2 3 6" xfId="4835" xr:uid="{B1848509-8B0C-4621-A273-02113968262A}"/>
    <cellStyle name="SAPBEXexcGood2 3 7" xfId="4603" xr:uid="{09CE19C0-A977-4C8B-B7E7-23414F3C5693}"/>
    <cellStyle name="SAPBEXexcGood2 4" xfId="3848" xr:uid="{E9FF24D3-6180-4AF2-AA88-0463FB63E4E8}"/>
    <cellStyle name="SAPBEXexcGood2 4 2" xfId="3849" xr:uid="{802A615F-4333-4BB7-903A-F50865D1F746}"/>
    <cellStyle name="SAPBEXexcGood2 4 2 2" xfId="5117" xr:uid="{286C52F0-888A-4302-9491-D8368071C478}"/>
    <cellStyle name="SAPBEXexcGood2 4 2 3" xfId="4774" xr:uid="{F87A107C-1637-4BE7-BCD9-C65A70490C9F}"/>
    <cellStyle name="SAPBEXexcGood2 4 2 4" xfId="4656" xr:uid="{EDF04354-1FB2-4868-9A1D-D1842A02C0BC}"/>
    <cellStyle name="SAPBEXexcGood2 4 2 5" xfId="4832" xr:uid="{A36251D9-9034-46B5-A5F8-424E683A0249}"/>
    <cellStyle name="SAPBEXexcGood2 4 2 6" xfId="4606" xr:uid="{62D20A80-EFC8-49A1-A7AC-E6B46622FC27}"/>
    <cellStyle name="SAPBEXexcGood2 4 3" xfId="5116" xr:uid="{F6F1EB20-D7BD-45AE-932E-74DC1C7B6FE6}"/>
    <cellStyle name="SAPBEXexcGood2 4 4" xfId="4775" xr:uid="{692B041C-EE43-4D72-8438-7AE63841F42E}"/>
    <cellStyle name="SAPBEXexcGood2 4 5" xfId="4655" xr:uid="{EDBB15A0-FC73-46BD-8F1B-EB8864CBF5C8}"/>
    <cellStyle name="SAPBEXexcGood2 4 6" xfId="4833" xr:uid="{A87254D8-7845-4A84-9993-7581F66B5067}"/>
    <cellStyle name="SAPBEXexcGood2 4 7" xfId="4605" xr:uid="{7AFA3D66-800D-4B1B-A35F-168F25663F40}"/>
    <cellStyle name="SAPBEXexcGood2 5" xfId="3850" xr:uid="{B476537E-9B0C-4314-A749-A42F4A9711CB}"/>
    <cellStyle name="SAPBEXexcGood2 5 2" xfId="3851" xr:uid="{EABF3BCF-50AF-49E4-B865-82EEFA2B1807}"/>
    <cellStyle name="SAPBEXexcGood2 5 2 2" xfId="5119" xr:uid="{3A11E95A-1273-4EA3-906D-C061AEA9F967}"/>
    <cellStyle name="SAPBEXexcGood2 5 2 3" xfId="4772" xr:uid="{65174CF2-7FC9-4809-8C32-DD65B76059ED}"/>
    <cellStyle name="SAPBEXexcGood2 5 2 4" xfId="4658" xr:uid="{BC50A897-9EB8-4F35-8EC3-9804A89DDA0F}"/>
    <cellStyle name="SAPBEXexcGood2 5 2 5" xfId="4830" xr:uid="{6699791C-9C93-4AE9-AF2F-B87FB5062832}"/>
    <cellStyle name="SAPBEXexcGood2 5 2 6" xfId="4608" xr:uid="{20C33A84-F1CA-4CCF-A5CD-69609A061166}"/>
    <cellStyle name="SAPBEXexcGood2 5 3" xfId="5118" xr:uid="{53634CC7-4E47-434F-B363-71A585B56BB1}"/>
    <cellStyle name="SAPBEXexcGood2 5 4" xfId="4773" xr:uid="{9553E446-D710-4CF5-92E5-19CBD8EEFAE0}"/>
    <cellStyle name="SAPBEXexcGood2 5 5" xfId="4657" xr:uid="{1C623B58-BFAD-48D2-8AF7-6C7394F93E9D}"/>
    <cellStyle name="SAPBEXexcGood2 5 6" xfId="4831" xr:uid="{1B1259FB-B801-46E3-91AF-D29C054463C6}"/>
    <cellStyle name="SAPBEXexcGood2 5 7" xfId="4607" xr:uid="{BF818740-F514-4065-AE74-E18322BC3F56}"/>
    <cellStyle name="SAPBEXexcGood2 6" xfId="3852" xr:uid="{922C9B2D-191B-478A-B537-3B0D335FA0E9}"/>
    <cellStyle name="SAPBEXexcGood2 6 2" xfId="5120" xr:uid="{04463150-79B8-4AB3-957D-AA84F5C5AD98}"/>
    <cellStyle name="SAPBEXexcGood2 6 3" xfId="4771" xr:uid="{56285E71-74BF-4E70-987C-F522FAB8F9F4}"/>
    <cellStyle name="SAPBEXexcGood2 6 4" xfId="4659" xr:uid="{B050B82C-0C25-4A0D-8089-3CF66D03B671}"/>
    <cellStyle name="SAPBEXexcGood2 6 5" xfId="4829" xr:uid="{2796E79D-51AD-46A4-9140-3D4B45C10F45}"/>
    <cellStyle name="SAPBEXexcGood2 6 6" xfId="4609" xr:uid="{674237EB-0908-40E0-98D8-0C3B12D729E8}"/>
    <cellStyle name="SAPBEXexcGood2 7" xfId="5109" xr:uid="{6C276893-9CC5-4E95-88C9-B38EA3638C6C}"/>
    <cellStyle name="SAPBEXexcGood2 8" xfId="4782" xr:uid="{89645735-5E82-4B36-9C3C-C946ED1BC4D0}"/>
    <cellStyle name="SAPBEXexcGood2 9" xfId="4648" xr:uid="{50996B14-F491-4804-ADD9-C21950718036}"/>
    <cellStyle name="SAPBEXexcGood3" xfId="3853" xr:uid="{83CC874B-FD1C-4428-B349-E494B3133FC7}"/>
    <cellStyle name="SAPBEXexcGood3 10" xfId="4828" xr:uid="{18281618-8049-477F-BA10-E2D0A89B5D2C}"/>
    <cellStyle name="SAPBEXexcGood3 11" xfId="4610" xr:uid="{6D99F890-F645-4737-A905-AF3ADFEBE1C7}"/>
    <cellStyle name="SAPBEXexcGood3 2" xfId="3854" xr:uid="{2D842C9F-8968-40FC-9D7F-68233539E92D}"/>
    <cellStyle name="SAPBEXexcGood3 2 2" xfId="3855" xr:uid="{E340B880-F217-4A37-A899-525D60EFD0B8}"/>
    <cellStyle name="SAPBEXexcGood3 2 2 2" xfId="3856" xr:uid="{827A26AB-147F-487F-B421-06DE785182B6}"/>
    <cellStyle name="SAPBEXexcGood3 2 2 2 2" xfId="5124" xr:uid="{30228076-CACB-422D-8A45-84B64255A6C6}"/>
    <cellStyle name="SAPBEXexcGood3 2 2 2 3" xfId="4767" xr:uid="{A8008CAA-87F9-4C36-A18B-453C06377528}"/>
    <cellStyle name="SAPBEXexcGood3 2 2 2 4" xfId="4663" xr:uid="{5ADAEBFB-55E5-42A0-9829-0CE8A765DA7D}"/>
    <cellStyle name="SAPBEXexcGood3 2 2 2 5" xfId="4825" xr:uid="{A28FF5BC-7A41-4057-B168-AE6EC36ECBBD}"/>
    <cellStyle name="SAPBEXexcGood3 2 2 2 6" xfId="4613" xr:uid="{939EB88A-E2FB-4DD7-B209-B398F2D2E537}"/>
    <cellStyle name="SAPBEXexcGood3 2 2 3" xfId="5123" xr:uid="{9132E860-727B-4810-95B0-51C0C30F8508}"/>
    <cellStyle name="SAPBEXexcGood3 2 2 4" xfId="4768" xr:uid="{E2787382-2112-4ABC-A798-81F9DAD86DF2}"/>
    <cellStyle name="SAPBEXexcGood3 2 2 5" xfId="4662" xr:uid="{5785FD34-8291-44C7-BE4A-EFCAF3C831F2}"/>
    <cellStyle name="SAPBEXexcGood3 2 2 6" xfId="4826" xr:uid="{0799F5C5-C570-4F1B-8519-25FC685A35A3}"/>
    <cellStyle name="SAPBEXexcGood3 2 2 7" xfId="4612" xr:uid="{051B44E3-60FE-4499-BC41-5BD579EF729E}"/>
    <cellStyle name="SAPBEXexcGood3 2 3" xfId="3857" xr:uid="{E4352071-77E4-4A09-9F64-421648CEEBE6}"/>
    <cellStyle name="SAPBEXexcGood3 2 3 2" xfId="5125" xr:uid="{84DEF851-E2AF-48AD-8E00-8771988EA922}"/>
    <cellStyle name="SAPBEXexcGood3 2 3 3" xfId="4766" xr:uid="{627B454C-3F52-4CB0-8551-583F3A05611F}"/>
    <cellStyle name="SAPBEXexcGood3 2 3 4" xfId="4664" xr:uid="{93F471A6-5D57-4218-B64B-486CE0DB8393}"/>
    <cellStyle name="SAPBEXexcGood3 2 3 5" xfId="4824" xr:uid="{0014D88E-62E2-447B-9A8F-CD81EC5FBDD2}"/>
    <cellStyle name="SAPBEXexcGood3 2 3 6" xfId="4614" xr:uid="{FEED823A-0654-4070-A9E6-DCFE3C006710}"/>
    <cellStyle name="SAPBEXexcGood3 2 4" xfId="5122" xr:uid="{FC8E82AA-AA7B-41E2-B8D2-710205B72012}"/>
    <cellStyle name="SAPBEXexcGood3 2 5" xfId="4769" xr:uid="{F97A806B-9CF6-4432-B859-42EC5712071C}"/>
    <cellStyle name="SAPBEXexcGood3 2 6" xfId="4661" xr:uid="{8C758D54-6FD0-4813-828D-FA992952A63D}"/>
    <cellStyle name="SAPBEXexcGood3 2 7" xfId="4827" xr:uid="{9FD6008E-6739-4341-9CD5-E09849860E78}"/>
    <cellStyle name="SAPBEXexcGood3 2 8" xfId="4611" xr:uid="{796244EB-9692-43D6-ACE6-CBADDEE8E10B}"/>
    <cellStyle name="SAPBEXexcGood3 3" xfId="3858" xr:uid="{59BAA6A6-A23E-40A3-A4B5-B74A93A6E0A4}"/>
    <cellStyle name="SAPBEXexcGood3 3 2" xfId="3859" xr:uid="{C515AFB6-FEB2-4363-80E8-BB138E6BE99A}"/>
    <cellStyle name="SAPBEXexcGood3 3 2 2" xfId="5127" xr:uid="{2369A86A-C307-47A8-A7E8-51CADF2367F1}"/>
    <cellStyle name="SAPBEXexcGood3 3 2 3" xfId="4764" xr:uid="{D3B57932-0888-43C5-B7EE-38517A8C3993}"/>
    <cellStyle name="SAPBEXexcGood3 3 2 4" xfId="4666" xr:uid="{09154B9F-232D-447A-8566-FD90A4159C99}"/>
    <cellStyle name="SAPBEXexcGood3 3 2 5" xfId="4822" xr:uid="{03B8CFDD-3C8D-4AF5-9B9B-BEAA97686B9B}"/>
    <cellStyle name="SAPBEXexcGood3 3 2 6" xfId="4616" xr:uid="{864EE653-633C-4F92-8E0F-E9280C585F8A}"/>
    <cellStyle name="SAPBEXexcGood3 3 3" xfId="5126" xr:uid="{9B90509E-003C-4D09-86AD-DB80B7E63A9C}"/>
    <cellStyle name="SAPBEXexcGood3 3 4" xfId="4765" xr:uid="{F8E7DA9A-CD24-4184-BBB8-9A8AD31AF7B3}"/>
    <cellStyle name="SAPBEXexcGood3 3 5" xfId="4665" xr:uid="{C9878FB4-B73B-4006-A774-6AAC7822E39D}"/>
    <cellStyle name="SAPBEXexcGood3 3 6" xfId="4823" xr:uid="{A5074FFC-0691-4F39-B656-2E95061FA632}"/>
    <cellStyle name="SAPBEXexcGood3 3 7" xfId="4615" xr:uid="{62667226-83B1-4161-B6E7-8990CBFACA2B}"/>
    <cellStyle name="SAPBEXexcGood3 4" xfId="3860" xr:uid="{8FC808D3-7117-4249-82BB-6B9767A70300}"/>
    <cellStyle name="SAPBEXexcGood3 4 2" xfId="3861" xr:uid="{CDC71A2B-FF7C-41AA-B7DD-9DFB594714B0}"/>
    <cellStyle name="SAPBEXexcGood3 4 2 2" xfId="5129" xr:uid="{D26C06B9-31D8-414C-A2BB-AEF5D9F377EB}"/>
    <cellStyle name="SAPBEXexcGood3 4 2 3" xfId="4762" xr:uid="{0C4F4C61-468C-4BFB-9C59-5B9DFDBAFFA9}"/>
    <cellStyle name="SAPBEXexcGood3 4 2 4" xfId="4668" xr:uid="{3718124E-D70F-424C-BA49-DEAA7EEDE448}"/>
    <cellStyle name="SAPBEXexcGood3 4 2 5" xfId="4820" xr:uid="{854FEABC-4943-4E47-9F1D-A740D21FD091}"/>
    <cellStyle name="SAPBEXexcGood3 4 2 6" xfId="4618" xr:uid="{67F5AEEB-56C2-4C73-BC37-C00034AB6178}"/>
    <cellStyle name="SAPBEXexcGood3 4 3" xfId="5128" xr:uid="{AC2A49F1-D17D-4C76-A593-6212A82A5FCE}"/>
    <cellStyle name="SAPBEXexcGood3 4 4" xfId="4763" xr:uid="{DF0FAF96-DBE1-46D6-A1B9-7414C6B6F34E}"/>
    <cellStyle name="SAPBEXexcGood3 4 5" xfId="4667" xr:uid="{4DB37CDE-03F9-4A31-8F02-0BBAAE712104}"/>
    <cellStyle name="SAPBEXexcGood3 4 6" xfId="4821" xr:uid="{A799C4AE-733C-46D0-8AEE-23EFB96768E8}"/>
    <cellStyle name="SAPBEXexcGood3 4 7" xfId="4617" xr:uid="{31258B9C-9F96-4BDB-8385-FA2712C73F00}"/>
    <cellStyle name="SAPBEXexcGood3 5" xfId="3862" xr:uid="{2A3D56B9-E2E4-4478-BE95-92CBE5B8DBA3}"/>
    <cellStyle name="SAPBEXexcGood3 5 2" xfId="3863" xr:uid="{7A7932DC-F374-4AA2-8E5F-336219504357}"/>
    <cellStyle name="SAPBEXexcGood3 5 2 2" xfId="5131" xr:uid="{7EC46A19-8377-484B-A747-2F2358ABEC28}"/>
    <cellStyle name="SAPBEXexcGood3 5 2 3" xfId="4760" xr:uid="{DA0CF17C-BFB8-42E0-9509-37A9856C90AA}"/>
    <cellStyle name="SAPBEXexcGood3 5 2 4" xfId="4670" xr:uid="{785176D4-A651-4E5A-8748-08CFF10DC39D}"/>
    <cellStyle name="SAPBEXexcGood3 5 2 5" xfId="4818" xr:uid="{FBEABB96-6B21-4C88-835F-7EF29908657A}"/>
    <cellStyle name="SAPBEXexcGood3 5 2 6" xfId="4620" xr:uid="{A1D8C8B1-F223-4F0E-8D6B-DBFD44BB909C}"/>
    <cellStyle name="SAPBEXexcGood3 5 3" xfId="5130" xr:uid="{085C3C38-FDCA-470A-AE3B-499DFA03A403}"/>
    <cellStyle name="SAPBEXexcGood3 5 4" xfId="4761" xr:uid="{0E53B648-ACCE-4D9D-ABAB-E821D9B08AA6}"/>
    <cellStyle name="SAPBEXexcGood3 5 5" xfId="4669" xr:uid="{E557BDCC-91EF-4E9F-A507-7E431FA0511B}"/>
    <cellStyle name="SAPBEXexcGood3 5 6" xfId="4819" xr:uid="{01FF8E0E-5793-4C42-985B-522B67615F1B}"/>
    <cellStyle name="SAPBEXexcGood3 5 7" xfId="4619" xr:uid="{65E5106D-0DB7-46B1-9609-BBF8A7163606}"/>
    <cellStyle name="SAPBEXexcGood3 6" xfId="3864" xr:uid="{5806160D-8C61-4DF5-8BCC-DBB8CBB4243D}"/>
    <cellStyle name="SAPBEXexcGood3 6 2" xfId="5132" xr:uid="{50B20070-7BAF-4B08-BEAD-F5AE65EF8921}"/>
    <cellStyle name="SAPBEXexcGood3 6 3" xfId="4759" xr:uid="{F028DB2B-3EBC-4C69-824B-0B12DEABF7A5}"/>
    <cellStyle name="SAPBEXexcGood3 6 4" xfId="4671" xr:uid="{1D6B0516-B9E4-491F-8B09-FBB2AAA3034E}"/>
    <cellStyle name="SAPBEXexcGood3 6 5" xfId="4817" xr:uid="{9C5BACD5-0DB3-4992-8179-78F36307DB61}"/>
    <cellStyle name="SAPBEXexcGood3 6 6" xfId="4621" xr:uid="{EE02CC95-81C3-41BC-BE73-79B3D1C59243}"/>
    <cellStyle name="SAPBEXexcGood3 7" xfId="5121" xr:uid="{E060DFD3-7EFC-4A13-A54E-7840E0590967}"/>
    <cellStyle name="SAPBEXexcGood3 8" xfId="4770" xr:uid="{BEEAD373-5F7A-40BC-9086-769EB2B05CA6}"/>
    <cellStyle name="SAPBEXexcGood3 9" xfId="4660" xr:uid="{253C2E07-2CE3-462C-B9F4-F6020ED5F81B}"/>
    <cellStyle name="SAPBEXfilterDrill" xfId="3865" xr:uid="{1C70B4A3-1CE4-43E8-A96D-8AA747FC2E42}"/>
    <cellStyle name="SAPBEXfilterDrill 2" xfId="3866" xr:uid="{50C05F55-D7DF-42D2-8BDB-5CA00D77258B}"/>
    <cellStyle name="SAPBEXfilterDrill 2 2" xfId="3867" xr:uid="{BE09DC69-E2A8-4D80-9A60-315A60DD7E0E}"/>
    <cellStyle name="SAPBEXfilterDrill 2 2 2" xfId="3868" xr:uid="{CDC7F29C-39BB-4221-B9E0-0141E6D78953}"/>
    <cellStyle name="SAPBEXfilterDrill 2 2 2 2" xfId="5135" xr:uid="{9538AC83-F838-433E-80D6-D354565BE35E}"/>
    <cellStyle name="SAPBEXfilterDrill 2 2 2 3" xfId="4758" xr:uid="{15FE5DB5-07D5-48FD-A2B3-137757FEF163}"/>
    <cellStyle name="SAPBEXfilterDrill 2 2 2 4" xfId="4672" xr:uid="{E8950A38-886D-484D-AF48-96669F377D5D}"/>
    <cellStyle name="SAPBEXfilterDrill 2 2 2 5" xfId="4815" xr:uid="{625AB503-66A1-4AFB-821A-BA56E8F541E3}"/>
    <cellStyle name="SAPBEXfilterDrill 2 2 2 6" xfId="4622" xr:uid="{8838E8C6-1504-44B6-BFF5-0A3778ABEF09}"/>
    <cellStyle name="SAPBEXfilterDrill 2 2 3" xfId="5134" xr:uid="{348CA8E6-B41D-41A2-9433-C365E22C802E}"/>
    <cellStyle name="SAPBEXfilterDrill 2 2 4" xfId="4790" xr:uid="{F3DF45C1-11D2-4F75-BC41-5B1AE5353B27}"/>
    <cellStyle name="SAPBEXfilterDrill 2 2 5" xfId="4640" xr:uid="{14507B7A-89CF-4810-B4E4-B3BB5DC2E49D}"/>
    <cellStyle name="SAPBEXfilterDrill 2 2 6" xfId="4816" xr:uid="{31BD8EA2-1016-435F-B67A-9F5CA7C4B51D}"/>
    <cellStyle name="SAPBEXfilterDrill 2 2 7" xfId="4590" xr:uid="{878725D7-8111-4FA3-9CB3-0158C470DA10}"/>
    <cellStyle name="SAPBEXfilterDrill 3" xfId="3869" xr:uid="{FB87322C-802F-4E04-8637-99C7C18B4FAA}"/>
    <cellStyle name="SAPBEXfilterDrill 4" xfId="3870" xr:uid="{BD42E54B-76F4-46C6-B51C-670D23EDAA28}"/>
    <cellStyle name="SAPBEXfilterItem" xfId="3871" xr:uid="{043032E8-CE30-41E1-8734-2924AD3EB42B}"/>
    <cellStyle name="SAPBEXfilterItem 2" xfId="3872" xr:uid="{1C451054-0E8D-4B0A-B232-93FCB9FD95B2}"/>
    <cellStyle name="SAPBEXfilterItem 2 2" xfId="3873" xr:uid="{5AAE566B-6BD2-4BC5-AF8C-BFA399EF7DB7}"/>
    <cellStyle name="SAPBEXfilterItem 2 2 2" xfId="3874" xr:uid="{D6FC452A-AE55-4D38-B41F-BFC4D06B7487}"/>
    <cellStyle name="SAPBEXfilterItem 2 2 2 2" xfId="5137" xr:uid="{6D2F5269-FF19-457A-8DC3-724357181596}"/>
    <cellStyle name="SAPBEXfilterItem 2 2 2 3" xfId="5549" xr:uid="{35AF3F8A-6C10-4E5C-AB17-E63D4E3A6232}"/>
    <cellStyle name="SAPBEXfilterItem 2 2 2 4" xfId="5966" xr:uid="{B69327D2-B360-4F47-A71D-6BC45B2747FF}"/>
    <cellStyle name="SAPBEXfilterItem 2 2 2 5" xfId="4841" xr:uid="{0FD7D5B9-6929-42E5-A3AD-CB75316049C0}"/>
    <cellStyle name="SAPBEXfilterItem 2 2 2 6" xfId="6674" xr:uid="{27D872F6-0D26-4CC7-B0C4-F0EE88A0D003}"/>
    <cellStyle name="SAPBEXfilterItem 2 2 3" xfId="5136" xr:uid="{7B7926CE-CEF2-440D-9CC1-D2ED33426272}"/>
    <cellStyle name="SAPBEXfilterItem 2 2 4" xfId="5548" xr:uid="{471553DB-1F56-4656-86F9-E87D36423805}"/>
    <cellStyle name="SAPBEXfilterItem 2 2 5" xfId="5965" xr:uid="{86BDCEB4-1F4B-47C7-9DDE-ED77E5B2F284}"/>
    <cellStyle name="SAPBEXfilterItem 2 2 6" xfId="4842" xr:uid="{B8681E4F-DCDD-43DC-A4DE-B615C0FD1F2F}"/>
    <cellStyle name="SAPBEXfilterItem 2 2 7" xfId="6673" xr:uid="{7B8BA9F9-7BC9-4459-91A6-5B463E2EE740}"/>
    <cellStyle name="SAPBEXfilterItem 3" xfId="3875" xr:uid="{8DBD9BF0-2F5D-4FA4-901C-1A1F62752C50}"/>
    <cellStyle name="SAPBEXfilterItem 4" xfId="3876" xr:uid="{E4D1B85E-961D-47EE-9BF3-5A3868B4EEBF}"/>
    <cellStyle name="SAPBEXfilterText" xfId="3877" xr:uid="{4DD93658-4DBE-49A2-A75B-747530A88FCD}"/>
    <cellStyle name="SAPBEXfilterText 2" xfId="3878" xr:uid="{B3F5C6A3-DEBE-45BA-BDEC-E6915AF92A93}"/>
    <cellStyle name="SAPBEXfilterText 2 2" xfId="3879" xr:uid="{880923D2-D836-4391-BBD0-1BA8FFCE5B84}"/>
    <cellStyle name="SAPBEXformats" xfId="3880" xr:uid="{F25902F5-EDDA-44BB-AFD5-384FC821EFA1}"/>
    <cellStyle name="SAPBEXformats 10" xfId="5138" xr:uid="{EAE2C2D9-7E57-4BBD-9582-D357E738D536}"/>
    <cellStyle name="SAPBEXformats 11" xfId="5552" xr:uid="{7E791627-73C0-450E-841C-24672B8DA112}"/>
    <cellStyle name="SAPBEXformats 12" xfId="5967" xr:uid="{5A4E6730-CA44-4CAE-83BA-FC3FF510EE87}"/>
    <cellStyle name="SAPBEXformats 13" xfId="6372" xr:uid="{F59C8D5E-91A1-4716-9F76-AB114493C44E}"/>
    <cellStyle name="SAPBEXformats 14" xfId="6675" xr:uid="{6D5D9013-0619-4036-8B79-DC63C7B15DC0}"/>
    <cellStyle name="SAPBEXformats 2" xfId="3881" xr:uid="{F55A9859-CA87-41CE-AC0F-615F51A0908B}"/>
    <cellStyle name="SAPBEXformats 2 2" xfId="3882" xr:uid="{3563A68C-BB45-469E-A039-622795701A6B}"/>
    <cellStyle name="SAPBEXformats 2 2 2" xfId="3883" xr:uid="{D683CA2F-E7C1-4F09-8037-6129058F5219}"/>
    <cellStyle name="SAPBEXformats 2 2 2 2" xfId="5141" xr:uid="{A6113E84-D3E1-4951-940E-8A097A530443}"/>
    <cellStyle name="SAPBEXformats 2 2 2 3" xfId="5555" xr:uid="{16D705B3-B31E-4C46-AD37-CAE31C22D199}"/>
    <cellStyle name="SAPBEXformats 2 2 2 4" xfId="5970" xr:uid="{DFBBA250-B988-4B70-8F11-48CAACE39328}"/>
    <cellStyle name="SAPBEXformats 2 2 2 5" xfId="6375" xr:uid="{A7E90834-41A2-4183-B536-8D994CCF968C}"/>
    <cellStyle name="SAPBEXformats 2 2 2 6" xfId="6678" xr:uid="{74E19A56-B3A0-4C71-9EC7-D147A47D7020}"/>
    <cellStyle name="SAPBEXformats 2 2 3" xfId="5140" xr:uid="{22BC4CAD-302F-4C10-8D94-1358827EBC54}"/>
    <cellStyle name="SAPBEXformats 2 2 4" xfId="5554" xr:uid="{8BB30F09-6F7C-4D82-9701-F110F44BBBCA}"/>
    <cellStyle name="SAPBEXformats 2 2 5" xfId="5969" xr:uid="{F6B29EFC-F7C5-4DEF-8A87-2F168AB2B197}"/>
    <cellStyle name="SAPBEXformats 2 2 6" xfId="6374" xr:uid="{19197108-6BFB-4AC4-91D4-6B499DDA7DE7}"/>
    <cellStyle name="SAPBEXformats 2 2 7" xfId="6677" xr:uid="{6673D996-AD67-4CC7-BD48-9E9AE7A6C922}"/>
    <cellStyle name="SAPBEXformats 2 3" xfId="3884" xr:uid="{E53768A0-E917-486D-B0AD-0B977A61F3A5}"/>
    <cellStyle name="SAPBEXformats 2 3 2" xfId="5142" xr:uid="{EE14AED1-EF13-46F1-AB40-5AFE0E53330D}"/>
    <cellStyle name="SAPBEXformats 2 3 3" xfId="5556" xr:uid="{1374FA64-814E-4DE1-BFDD-2373D61F9C92}"/>
    <cellStyle name="SAPBEXformats 2 3 4" xfId="5971" xr:uid="{0CAAFF5A-372B-4490-B980-08E754826A5F}"/>
    <cellStyle name="SAPBEXformats 2 3 5" xfId="6376" xr:uid="{7276907A-B8F0-497D-801E-C3EE7517A5AC}"/>
    <cellStyle name="SAPBEXformats 2 3 6" xfId="6679" xr:uid="{8DC2A8AA-4751-488E-B1DA-6A30F6586587}"/>
    <cellStyle name="SAPBEXformats 2 4" xfId="5139" xr:uid="{356639D6-698F-4C31-836F-BF5C042D6979}"/>
    <cellStyle name="SAPBEXformats 2 5" xfId="5553" xr:uid="{827E2CFD-0978-41CE-BE85-0E7B58FD2CC2}"/>
    <cellStyle name="SAPBEXformats 2 6" xfId="5968" xr:uid="{DFE71935-4193-4299-B46D-E9E3210D5966}"/>
    <cellStyle name="SAPBEXformats 2 7" xfId="6373" xr:uid="{18F9F6E7-42AF-46BF-AE3C-FC37C70427D7}"/>
    <cellStyle name="SAPBEXformats 2 8" xfId="6676" xr:uid="{9C67C106-E12C-4016-BCC7-DF2FB681212D}"/>
    <cellStyle name="SAPBEXformats 3" xfId="3885" xr:uid="{8AE6E342-8FC2-4F25-A529-CEDF9B1B281E}"/>
    <cellStyle name="SAPBEXformats 3 2" xfId="3886" xr:uid="{FB1C10ED-F476-4CF6-AAD4-BE4A881C061D}"/>
    <cellStyle name="SAPBEXformats 3 2 2" xfId="5144" xr:uid="{374BBFF9-E7B5-4E2E-8850-FAA4E9B4D97D}"/>
    <cellStyle name="SAPBEXformats 3 2 3" xfId="5558" xr:uid="{3EFDD4E6-2296-4416-A8C1-D6124DA67858}"/>
    <cellStyle name="SAPBEXformats 3 2 4" xfId="5973" xr:uid="{80FB9A9E-A9F6-44B0-8AB7-BC52CACDD1B7}"/>
    <cellStyle name="SAPBEXformats 3 2 5" xfId="6378" xr:uid="{096F2BB4-779A-4F45-ABD0-C7F7B140327B}"/>
    <cellStyle name="SAPBEXformats 3 2 6" xfId="6681" xr:uid="{48A5A955-44B9-4CEA-9220-D7FB5B006729}"/>
    <cellStyle name="SAPBEXformats 3 3" xfId="5143" xr:uid="{15F4C0B9-D8D3-4067-9931-446B5EFD0B8C}"/>
    <cellStyle name="SAPBEXformats 3 4" xfId="5557" xr:uid="{C1A0533F-BD4E-421F-AED1-6B792A8A4028}"/>
    <cellStyle name="SAPBEXformats 3 5" xfId="5972" xr:uid="{704559D7-AC91-4BF5-8B47-894AF8E81C45}"/>
    <cellStyle name="SAPBEXformats 3 6" xfId="6377" xr:uid="{EC53B10F-C5B4-481A-98B6-2BF9AD06370C}"/>
    <cellStyle name="SAPBEXformats 3 7" xfId="6680" xr:uid="{A5F60F6C-4867-4621-B668-D5FF3E888B54}"/>
    <cellStyle name="SAPBEXformats 4" xfId="3887" xr:uid="{422727D1-F88D-4ED7-A088-A330B1FC924B}"/>
    <cellStyle name="SAPBEXformats 4 2" xfId="3888" xr:uid="{8CEB4DA3-3DC5-4A8B-B24E-E2C9D46F2B10}"/>
    <cellStyle name="SAPBEXformats 4 2 2" xfId="5146" xr:uid="{9D6577E7-073A-4D42-B5CC-5788AFA1E001}"/>
    <cellStyle name="SAPBEXformats 4 2 3" xfId="5560" xr:uid="{665DFDBD-3889-4BA6-A688-96F830A8DD54}"/>
    <cellStyle name="SAPBEXformats 4 2 4" xfId="5975" xr:uid="{C4CC9F81-961A-4F2F-A1A7-0DB8BB6900D2}"/>
    <cellStyle name="SAPBEXformats 4 2 5" xfId="6380" xr:uid="{7D41F691-0B0B-4B24-AB57-E151E16A04E9}"/>
    <cellStyle name="SAPBEXformats 4 2 6" xfId="6683" xr:uid="{4B558F8C-4C0D-4584-9EB7-A1F6E7B52508}"/>
    <cellStyle name="SAPBEXformats 4 3" xfId="5145" xr:uid="{A33B04FC-5DDA-47E7-AA4F-4F8428D743A8}"/>
    <cellStyle name="SAPBEXformats 4 4" xfId="5559" xr:uid="{17993D2F-B52C-4EFF-BA4F-2FC628DA69F7}"/>
    <cellStyle name="SAPBEXformats 4 5" xfId="5974" xr:uid="{90F15665-62C7-4AE0-B7F6-A2986D82C9EF}"/>
    <cellStyle name="SAPBEXformats 4 6" xfId="6379" xr:uid="{FDDD0BC9-7C1F-42E6-B848-32858497F33C}"/>
    <cellStyle name="SAPBEXformats 4 7" xfId="6682" xr:uid="{5949D7E5-381A-492D-9501-05F345A666C3}"/>
    <cellStyle name="SAPBEXformats 5" xfId="3889" xr:uid="{96EA388F-45BF-41FE-9204-6331CB74C897}"/>
    <cellStyle name="SAPBEXformats 5 2" xfId="3890" xr:uid="{B62D8EE0-D6CE-4C85-B19F-2D6D64245FDF}"/>
    <cellStyle name="SAPBEXformats 5 2 2" xfId="5148" xr:uid="{6C1FEA9F-2E79-4524-9BEA-2F130D170C77}"/>
    <cellStyle name="SAPBEXformats 5 2 3" xfId="5562" xr:uid="{96DF6D19-E787-4190-8DE2-446FAD23FB66}"/>
    <cellStyle name="SAPBEXformats 5 2 4" xfId="5977" xr:uid="{8455290F-8CB5-4F74-81E9-26262C50C12B}"/>
    <cellStyle name="SAPBEXformats 5 2 5" xfId="6382" xr:uid="{7857D0D7-121C-455F-801E-2EBCF93F0586}"/>
    <cellStyle name="SAPBEXformats 5 2 6" xfId="6685" xr:uid="{2992E1BD-9DB8-42E0-91FA-A8967C441DE1}"/>
    <cellStyle name="SAPBEXformats 5 3" xfId="5147" xr:uid="{AFEC5135-A11D-4415-881D-9897F8A16BB2}"/>
    <cellStyle name="SAPBEXformats 5 4" xfId="5561" xr:uid="{27AE17FC-C917-4998-8646-B9A28EDAE4DA}"/>
    <cellStyle name="SAPBEXformats 5 5" xfId="5976" xr:uid="{C42330AC-96BB-40F0-8FB7-8E2E021FF016}"/>
    <cellStyle name="SAPBEXformats 5 6" xfId="6381" xr:uid="{2D15D159-D75E-417C-A228-35EB498314D9}"/>
    <cellStyle name="SAPBEXformats 5 7" xfId="6684" xr:uid="{0C8CEDF9-5B21-4DF9-A772-8486311A87D2}"/>
    <cellStyle name="SAPBEXformats 6" xfId="3891" xr:uid="{45D81538-F896-4CCF-A4D7-AD71F0D85071}"/>
    <cellStyle name="SAPBEXformats 6 2" xfId="3892" xr:uid="{E5437093-0FAA-443B-BDFE-BE97DCD8F0F0}"/>
    <cellStyle name="SAPBEXformats 6 2 2" xfId="5150" xr:uid="{8C5ECAA1-37EF-4559-B072-1CB8C351F77A}"/>
    <cellStyle name="SAPBEXformats 6 2 3" xfId="5564" xr:uid="{04A988A8-3110-493A-A30B-109C2F11F58B}"/>
    <cellStyle name="SAPBEXformats 6 2 4" xfId="5979" xr:uid="{2A7EE719-7573-4907-ABE1-8440D41F5A51}"/>
    <cellStyle name="SAPBEXformats 6 2 5" xfId="6384" xr:uid="{FE79B6A3-C516-4999-BBC6-D728534CDB71}"/>
    <cellStyle name="SAPBEXformats 6 2 6" xfId="6687" xr:uid="{54DB90AF-C052-4015-9377-921160C89D68}"/>
    <cellStyle name="SAPBEXformats 6 3" xfId="5149" xr:uid="{E204F015-21D9-4A2F-A660-0D0D0B0C7032}"/>
    <cellStyle name="SAPBEXformats 6 4" xfId="5563" xr:uid="{492C698A-BCDF-458D-A83D-5D56695CB0C6}"/>
    <cellStyle name="SAPBEXformats 6 5" xfId="5978" xr:uid="{D68BC03E-5319-4242-A157-287C29EC2F51}"/>
    <cellStyle name="SAPBEXformats 6 6" xfId="6383" xr:uid="{2CE506AE-8F83-48C6-BBDD-AC6407D39EA5}"/>
    <cellStyle name="SAPBEXformats 6 7" xfId="6686" xr:uid="{18AF3D86-9C72-4F7F-8D15-7D81ABBABA0C}"/>
    <cellStyle name="SAPBEXformats 7" xfId="3893" xr:uid="{5DA83CBB-74DD-424E-982D-14B8E0425942}"/>
    <cellStyle name="SAPBEXformats 7 2" xfId="3894" xr:uid="{0FFB4406-1967-4A1D-B6BD-03BFF55725F1}"/>
    <cellStyle name="SAPBEXformats 7 2 2" xfId="5152" xr:uid="{E0327E10-7E23-4B06-8B28-2655BECCA866}"/>
    <cellStyle name="SAPBEXformats 7 2 3" xfId="5566" xr:uid="{664ECE6C-16AC-4E13-A710-0FDD746861C2}"/>
    <cellStyle name="SAPBEXformats 7 2 4" xfId="5981" xr:uid="{6CDDEA4E-EFD6-4CF8-8612-35C8B3B5683A}"/>
    <cellStyle name="SAPBEXformats 7 2 5" xfId="6386" xr:uid="{293C2DC2-E131-46B2-A009-F2028398EC87}"/>
    <cellStyle name="SAPBEXformats 7 2 6" xfId="6689" xr:uid="{89D5079A-2ECF-4DB2-A8CA-3B4420FAD61D}"/>
    <cellStyle name="SAPBEXformats 7 3" xfId="5151" xr:uid="{CCB8C3DD-F29C-401A-B507-F3D9B59DE42B}"/>
    <cellStyle name="SAPBEXformats 7 4" xfId="5565" xr:uid="{514EF556-94B2-4AF9-A729-53B56DA8AA60}"/>
    <cellStyle name="SAPBEXformats 7 5" xfId="5980" xr:uid="{50B2BAD1-2561-4DB0-A11E-27E9FC4209BD}"/>
    <cellStyle name="SAPBEXformats 7 6" xfId="6385" xr:uid="{DB98DE58-B50A-4CF9-8E76-A506536919E1}"/>
    <cellStyle name="SAPBEXformats 7 7" xfId="6688" xr:uid="{6F0A9439-2F9A-477A-9645-AFBA0C6BABDD}"/>
    <cellStyle name="SAPBEXformats 8" xfId="3895" xr:uid="{88F13C1E-0161-4257-885E-EBD35E7B7CD2}"/>
    <cellStyle name="SAPBEXformats 8 2" xfId="3896" xr:uid="{2E6871FA-D760-4C2D-A66D-1D8E18FAE873}"/>
    <cellStyle name="SAPBEXformats 8 2 2" xfId="5154" xr:uid="{8A43A044-3FA2-4D2E-891B-8FEBDD60419A}"/>
    <cellStyle name="SAPBEXformats 8 2 3" xfId="5568" xr:uid="{04B559E6-98ED-4C72-9ACD-1855E9EA3503}"/>
    <cellStyle name="SAPBEXformats 8 2 4" xfId="5983" xr:uid="{1EBB6E25-8883-4D8D-80EA-3557C03E4692}"/>
    <cellStyle name="SAPBEXformats 8 2 5" xfId="6388" xr:uid="{779DA98B-435C-4083-BE77-A334AA5D5C6B}"/>
    <cellStyle name="SAPBEXformats 8 2 6" xfId="6691" xr:uid="{594F6E63-687A-4F1E-BAD8-C8F230507C92}"/>
    <cellStyle name="SAPBEXformats 8 3" xfId="5153" xr:uid="{08BF3438-10BB-49F3-9899-9B55DA3F3E41}"/>
    <cellStyle name="SAPBEXformats 8 4" xfId="5567" xr:uid="{3BF3E25A-1D93-4A28-A199-3C0735FFF921}"/>
    <cellStyle name="SAPBEXformats 8 5" xfId="5982" xr:uid="{6727DA26-503A-408D-AF84-F1A87D6E20AC}"/>
    <cellStyle name="SAPBEXformats 8 6" xfId="6387" xr:uid="{2D64590A-1B86-4CB3-AFB5-2DDE03CFE5CD}"/>
    <cellStyle name="SAPBEXformats 8 7" xfId="6690" xr:uid="{59DE2FF4-A271-41CF-A85D-8627E1ADF5DD}"/>
    <cellStyle name="SAPBEXformats 9" xfId="3897" xr:uid="{8A5B3033-CA49-46AD-968C-63B6873711DA}"/>
    <cellStyle name="SAPBEXformats 9 2" xfId="5155" xr:uid="{C8CF9A25-9B02-4146-8D23-272A6646E67D}"/>
    <cellStyle name="SAPBEXformats 9 3" xfId="5569" xr:uid="{1405864E-9244-4261-87BF-18F566ADA31E}"/>
    <cellStyle name="SAPBEXformats 9 4" xfId="5984" xr:uid="{94298F70-3E73-44F2-A595-7426AD8D877C}"/>
    <cellStyle name="SAPBEXformats 9 5" xfId="6389" xr:uid="{60A30A80-15B4-4C35-80F5-0B048A50B2E8}"/>
    <cellStyle name="SAPBEXformats 9 6" xfId="6692" xr:uid="{50B09C9B-B5C4-4146-AE78-DF6197BFDB09}"/>
    <cellStyle name="SAPBEXformats_Cartel3" xfId="3898" xr:uid="{6D694A7D-41A7-45CE-9785-7481E249DE65}"/>
    <cellStyle name="SAPBEXheaderItem" xfId="3899" xr:uid="{33460215-93F7-48DF-843D-881FA7F9128C}"/>
    <cellStyle name="SAPBEXheaderItem 2" xfId="3900" xr:uid="{37760C73-45A5-47DE-A95B-ACAEC5B8A90F}"/>
    <cellStyle name="SAPBEXheaderItem 2 2" xfId="3901" xr:uid="{FE5C1EE7-DF0B-412E-90C4-A2CEF3A39A27}"/>
    <cellStyle name="SAPBEXheaderItem 2 2 2" xfId="3902" xr:uid="{3737393F-472D-45E1-8232-994772FC25DA}"/>
    <cellStyle name="SAPBEXheaderItem 2 2 2 2" xfId="5157" xr:uid="{E3ED686E-CE39-431E-9481-949BF2908FE8}"/>
    <cellStyle name="SAPBEXheaderItem 2 2 2 3" xfId="5571" xr:uid="{6528E099-B660-42C9-84A5-F18DE7A23A02}"/>
    <cellStyle name="SAPBEXheaderItem 2 2 2 4" xfId="5986" xr:uid="{020CC93A-44CE-4A9B-986B-F70F70675FA9}"/>
    <cellStyle name="SAPBEXheaderItem 2 2 2 5" xfId="6391" xr:uid="{E1361F0F-4AD8-4133-872B-F49E017F91B6}"/>
    <cellStyle name="SAPBEXheaderItem 2 2 2 6" xfId="6694" xr:uid="{B7E627A4-5E17-48CB-8995-8863261CA4AA}"/>
    <cellStyle name="SAPBEXheaderItem 2 2 3" xfId="5156" xr:uid="{5FEC3066-F04E-43B6-819C-991DE291A685}"/>
    <cellStyle name="SAPBEXheaderItem 2 2 4" xfId="5570" xr:uid="{FAC6A47E-2FDF-4300-9005-68B5E291203B}"/>
    <cellStyle name="SAPBEXheaderItem 2 2 5" xfId="5985" xr:uid="{901B6F76-0737-46E6-9456-35EECBB49DF0}"/>
    <cellStyle name="SAPBEXheaderItem 2 2 6" xfId="6390" xr:uid="{28B195D3-B5DF-49BF-9092-0ABA461CC5C3}"/>
    <cellStyle name="SAPBEXheaderItem 2 2 7" xfId="6693" xr:uid="{50B8FAD7-4B1E-4012-9B0F-0AEC8158B66E}"/>
    <cellStyle name="SAPBEXheaderItem 3" xfId="3903" xr:uid="{9A68B54C-B5B2-4495-803D-B91610543571}"/>
    <cellStyle name="SAPBEXheaderItem 4" xfId="3904" xr:uid="{BBAD0530-E87E-4624-B802-BBFF74DEB22C}"/>
    <cellStyle name="SAPBEXheaderText" xfId="3905" xr:uid="{8AF1DADB-79B2-4592-9B7C-03D1739DE3A9}"/>
    <cellStyle name="SAPBEXheaderText 2" xfId="3906" xr:uid="{DDAB1258-7BCC-463F-BBBF-70254094CF0E}"/>
    <cellStyle name="SAPBEXheaderText 2 2" xfId="3907" xr:uid="{EA0C255D-AD5B-4666-AE3A-08B7AA22A620}"/>
    <cellStyle name="SAPBEXheaderText 2 2 2" xfId="3908" xr:uid="{18DDBFCC-9CAE-4304-8F38-BDB7688D1AB7}"/>
    <cellStyle name="SAPBEXheaderText 2 2 2 2" xfId="5160" xr:uid="{CE0FE80C-3637-41A3-B79A-018EC1D8DE81}"/>
    <cellStyle name="SAPBEXheaderText 2 2 2 3" xfId="5573" xr:uid="{1C95E4D1-3FAA-4C3B-BDFA-A94D1DD6EF75}"/>
    <cellStyle name="SAPBEXheaderText 2 2 2 4" xfId="5988" xr:uid="{127CADA4-C394-48CF-9D87-E3C355DBA8F1}"/>
    <cellStyle name="SAPBEXheaderText 2 2 2 5" xfId="6393" xr:uid="{5A36BE09-4DD2-47FA-9CE7-110879A794C1}"/>
    <cellStyle name="SAPBEXheaderText 2 2 2 6" xfId="6696" xr:uid="{D2EA182B-71D6-41D9-A2EF-095D7094DC6E}"/>
    <cellStyle name="SAPBEXheaderText 2 2 3" xfId="5159" xr:uid="{D4B2C58A-7ADB-4592-8401-C4CCA7698D35}"/>
    <cellStyle name="SAPBEXheaderText 2 2 4" xfId="5572" xr:uid="{F11B9D9A-C394-496C-9E63-9C3F5553CE76}"/>
    <cellStyle name="SAPBEXheaderText 2 2 5" xfId="5987" xr:uid="{A5A0FE53-BBCF-4233-8867-E876E4243505}"/>
    <cellStyle name="SAPBEXheaderText 2 2 6" xfId="6392" xr:uid="{EB165C24-4F2E-4CEA-AE54-1D167A2DEA08}"/>
    <cellStyle name="SAPBEXheaderText 2 2 7" xfId="6695" xr:uid="{2B22B236-8E83-45B8-A43B-4C43221A021C}"/>
    <cellStyle name="SAPBEXheaderText 3" xfId="3909" xr:uid="{E27CD8E9-15B9-431F-A85F-2C052857B038}"/>
    <cellStyle name="SAPBEXheaderText 4" xfId="3910" xr:uid="{A57377DF-1CFB-48BB-863B-3227C9971952}"/>
    <cellStyle name="SAPBEXHLevel0" xfId="3911" xr:uid="{27B5137D-80AF-4547-B4AA-9FEFD6A3A585}"/>
    <cellStyle name="SAPBEXHLevel0 10" xfId="5574" xr:uid="{D3EF0D38-2E25-4461-B300-33468D913B99}"/>
    <cellStyle name="SAPBEXHLevel0 11" xfId="5989" xr:uid="{A36F86CC-A6FC-4A5B-A09F-85E06754E37C}"/>
    <cellStyle name="SAPBEXHLevel0 12" xfId="6394" xr:uid="{04E7BDF3-3907-4B2F-929B-034DC512766B}"/>
    <cellStyle name="SAPBEXHLevel0 13" xfId="6697" xr:uid="{C9DEEC22-3949-4478-9211-CC961C2D3CF7}"/>
    <cellStyle name="SAPBEXHLevel0 2" xfId="3912" xr:uid="{AC264CBC-AA31-478D-9950-AD06665F59C8}"/>
    <cellStyle name="SAPBEXHLevel0 2 2" xfId="3913" xr:uid="{844290DA-45E4-4E25-925B-CBC48C87B633}"/>
    <cellStyle name="SAPBEXHLevel0 2 2 2" xfId="3914" xr:uid="{5E36B7E2-9CD9-42E7-A352-F718840CA6DB}"/>
    <cellStyle name="SAPBEXHLevel0 2 2 2 2" xfId="5165" xr:uid="{6C9C2A41-41EC-4AC5-B468-B9313117B72F}"/>
    <cellStyle name="SAPBEXHLevel0 2 2 2 3" xfId="5577" xr:uid="{802B74BE-0900-4ACA-BDDA-28AA0A6D6245}"/>
    <cellStyle name="SAPBEXHLevel0 2 2 2 4" xfId="5992" xr:uid="{12725769-08DE-4468-A43F-1DFB46B76A50}"/>
    <cellStyle name="SAPBEXHLevel0 2 2 2 5" xfId="6397" xr:uid="{FEF835DB-F3E0-41EC-A6CA-4995E04CF7BD}"/>
    <cellStyle name="SAPBEXHLevel0 2 2 2 6" xfId="6700" xr:uid="{AD320CDD-F3E8-4F8D-97A1-AD1A09B2E3DC}"/>
    <cellStyle name="SAPBEXHLevel0 2 2 3" xfId="5164" xr:uid="{AB1902E8-C9DA-4CA0-A66C-1D9B66D434EC}"/>
    <cellStyle name="SAPBEXHLevel0 2 2 4" xfId="5576" xr:uid="{97000B95-FBE2-4427-B870-11D32CF69914}"/>
    <cellStyle name="SAPBEXHLevel0 2 2 5" xfId="5991" xr:uid="{3139C577-102A-4232-A008-BB688CF2EF80}"/>
    <cellStyle name="SAPBEXHLevel0 2 2 6" xfId="6396" xr:uid="{E822A09D-B2BC-4F4E-8602-D1B9712BEB48}"/>
    <cellStyle name="SAPBEXHLevel0 2 2 7" xfId="6699" xr:uid="{5CCF96A6-4958-45A5-B6ED-AE1F854946B3}"/>
    <cellStyle name="SAPBEXHLevel0 2 3" xfId="3915" xr:uid="{81D3B646-0384-4065-A70E-650023FE5ED2}"/>
    <cellStyle name="SAPBEXHLevel0 2 3 2" xfId="5166" xr:uid="{E868082B-D516-4891-A340-705673F67B42}"/>
    <cellStyle name="SAPBEXHLevel0 2 3 3" xfId="5578" xr:uid="{9D0DF82E-1299-4602-B590-F176B99504BD}"/>
    <cellStyle name="SAPBEXHLevel0 2 3 4" xfId="5993" xr:uid="{79BA7EED-DBAF-4341-B9D8-3A8B7EAB1782}"/>
    <cellStyle name="SAPBEXHLevel0 2 3 5" xfId="6398" xr:uid="{497DD032-E438-449D-8D27-6418525763D5}"/>
    <cellStyle name="SAPBEXHLevel0 2 3 6" xfId="6701" xr:uid="{F01EB87C-FAF7-4888-9804-C962CB8DB4BB}"/>
    <cellStyle name="SAPBEXHLevel0 2 4" xfId="5163" xr:uid="{8A36E9AC-5B1E-4C8E-891A-04409D524A6D}"/>
    <cellStyle name="SAPBEXHLevel0 2 5" xfId="5575" xr:uid="{AD6A4613-0EE9-450E-99F5-3963DB861F03}"/>
    <cellStyle name="SAPBEXHLevel0 2 6" xfId="5990" xr:uid="{340D5DA5-CFA4-4E5A-A571-15E4AE01C0C3}"/>
    <cellStyle name="SAPBEXHLevel0 2 7" xfId="6395" xr:uid="{9365EA6D-C9A1-40F8-97AA-9205339187DA}"/>
    <cellStyle name="SAPBEXHLevel0 2 8" xfId="6698" xr:uid="{38498784-1AD8-4CC8-8AB9-CE951E03FDCC}"/>
    <cellStyle name="SAPBEXHLevel0 3" xfId="3916" xr:uid="{D1202549-AC53-4586-8FED-D5792C34336F}"/>
    <cellStyle name="SAPBEXHLevel0 3 2" xfId="3917" xr:uid="{2F1DEADD-29DF-4796-A189-8F86659DF594}"/>
    <cellStyle name="SAPBEXHLevel0 3 2 2" xfId="5168" xr:uid="{49BFC35E-A11A-4DA8-A1CD-0F82BD76B3F1}"/>
    <cellStyle name="SAPBEXHLevel0 3 2 3" xfId="5580" xr:uid="{6273469B-EB7C-4A69-864C-28E77E0F22DE}"/>
    <cellStyle name="SAPBEXHLevel0 3 2 4" xfId="5995" xr:uid="{F74C259E-D2F3-439E-ACD7-69B2DEDB345E}"/>
    <cellStyle name="SAPBEXHLevel0 3 2 5" xfId="6400" xr:uid="{A9EC12CC-C0E1-416B-BD6D-62026E25A9BF}"/>
    <cellStyle name="SAPBEXHLevel0 3 2 6" xfId="6703" xr:uid="{83E4CAD1-2128-47B3-B381-388E3ED6CAC5}"/>
    <cellStyle name="SAPBEXHLevel0 3 3" xfId="5167" xr:uid="{5ED90646-62E6-4418-A26D-075D4196B809}"/>
    <cellStyle name="SAPBEXHLevel0 3 4" xfId="5579" xr:uid="{B9E08BCA-F603-49CE-BCAD-E0C0A59F4944}"/>
    <cellStyle name="SAPBEXHLevel0 3 5" xfId="5994" xr:uid="{39167061-23D3-4772-A259-A149C140B525}"/>
    <cellStyle name="SAPBEXHLevel0 3 6" xfId="6399" xr:uid="{31559717-61E8-4805-9DCB-5F506D6ADAB1}"/>
    <cellStyle name="SAPBEXHLevel0 3 7" xfId="6702" xr:uid="{6F73BEBC-4452-4B01-BAA5-CE10552B752F}"/>
    <cellStyle name="SAPBEXHLevel0 4" xfId="3918" xr:uid="{6F415B6E-3D1D-40DC-A334-7A6A2965216B}"/>
    <cellStyle name="SAPBEXHLevel0 4 2" xfId="3919" xr:uid="{D60A5618-7B01-4B02-9DEB-DBB6AB8AF322}"/>
    <cellStyle name="SAPBEXHLevel0 4 2 2" xfId="5170" xr:uid="{0CA95933-F691-4D6C-AFB1-FA2D92C28243}"/>
    <cellStyle name="SAPBEXHLevel0 4 2 3" xfId="5582" xr:uid="{5F25FB32-028E-4EFC-AA55-BF59C3F8A399}"/>
    <cellStyle name="SAPBEXHLevel0 4 2 4" xfId="5997" xr:uid="{2088AD4A-73A8-4748-BBB1-2682419819C4}"/>
    <cellStyle name="SAPBEXHLevel0 4 2 5" xfId="6402" xr:uid="{35CE92EA-DE86-4E36-8DA0-CC3155E9C3B7}"/>
    <cellStyle name="SAPBEXHLevel0 4 2 6" xfId="6705" xr:uid="{D4E4C193-7441-40CB-B9DC-42318C8C42B2}"/>
    <cellStyle name="SAPBEXHLevel0 4 3" xfId="5169" xr:uid="{6A08C470-32D1-480B-B59F-318E62DA3774}"/>
    <cellStyle name="SAPBEXHLevel0 4 4" xfId="5581" xr:uid="{835042D8-F4B0-415B-8450-142FB9A88928}"/>
    <cellStyle name="SAPBEXHLevel0 4 5" xfId="5996" xr:uid="{D33E9298-BB1B-41E4-ACDE-44F8DB538E23}"/>
    <cellStyle name="SAPBEXHLevel0 4 6" xfId="6401" xr:uid="{4C61B6C2-EB38-4E5D-B58A-3562501DBA87}"/>
    <cellStyle name="SAPBEXHLevel0 4 7" xfId="6704" xr:uid="{EF472A2C-F0CD-4357-B63F-A5BAA9ECF947}"/>
    <cellStyle name="SAPBEXHLevel0 5" xfId="3920" xr:uid="{82E31328-57A7-47B4-8D04-D5B5659CA2EE}"/>
    <cellStyle name="SAPBEXHLevel0 5 2" xfId="3921" xr:uid="{ED9BA0EB-ABDD-4F1C-A964-B59EC7037E7B}"/>
    <cellStyle name="SAPBEXHLevel0 5 2 2" xfId="5172" xr:uid="{A0B8CA47-2644-4257-8518-060EC75D1EB7}"/>
    <cellStyle name="SAPBEXHLevel0 5 2 3" xfId="5584" xr:uid="{3811F522-45B0-4C45-9870-15B17A081BB8}"/>
    <cellStyle name="SAPBEXHLevel0 5 2 4" xfId="5999" xr:uid="{8377A3BD-6444-4FB9-B454-604A1961D6D8}"/>
    <cellStyle name="SAPBEXHLevel0 5 2 5" xfId="6404" xr:uid="{5F460BAF-B025-4C0E-B1EB-A38E9AE7D55D}"/>
    <cellStyle name="SAPBEXHLevel0 5 2 6" xfId="6707" xr:uid="{8428AC0B-5359-4858-B8AD-C2EF46F4B466}"/>
    <cellStyle name="SAPBEXHLevel0 5 3" xfId="5171" xr:uid="{329C0762-CFA6-4E5A-9409-096F79A1F70F}"/>
    <cellStyle name="SAPBEXHLevel0 5 4" xfId="5583" xr:uid="{6134E812-FF8E-4543-83B4-2BC58B5D4B40}"/>
    <cellStyle name="SAPBEXHLevel0 5 5" xfId="5998" xr:uid="{DFD2D72D-E09F-4110-9078-2999C04666C6}"/>
    <cellStyle name="SAPBEXHLevel0 5 6" xfId="6403" xr:uid="{C9294C3A-03E3-419A-9243-7E3EC2F47EA7}"/>
    <cellStyle name="SAPBEXHLevel0 5 7" xfId="6706" xr:uid="{BB4870B3-DD86-47C6-9391-5DD0BCF5B071}"/>
    <cellStyle name="SAPBEXHLevel0 6" xfId="3922" xr:uid="{08C81047-23BF-42CE-B381-E7055AD003AA}"/>
    <cellStyle name="SAPBEXHLevel0 6 2" xfId="3923" xr:uid="{98A0C93C-2911-4478-8AFC-172D5EACB559}"/>
    <cellStyle name="SAPBEXHLevel0 6 2 2" xfId="5174" xr:uid="{85125EB0-FBAB-422B-BAA1-7F593BC4576A}"/>
    <cellStyle name="SAPBEXHLevel0 6 2 3" xfId="5586" xr:uid="{C18D2D54-5AE8-4F5D-9DA5-1132FBD797EA}"/>
    <cellStyle name="SAPBEXHLevel0 6 2 4" xfId="6001" xr:uid="{17C0CADD-FEFE-435B-933B-74356DDEF4EA}"/>
    <cellStyle name="SAPBEXHLevel0 6 2 5" xfId="6406" xr:uid="{43FCD476-8171-4991-91CA-0193C87995C0}"/>
    <cellStyle name="SAPBEXHLevel0 6 2 6" xfId="6709" xr:uid="{8C144122-E523-4386-8C96-C2D34EAF78B2}"/>
    <cellStyle name="SAPBEXHLevel0 6 3" xfId="5173" xr:uid="{052AF784-5AC4-428D-839F-95A7527B8F4A}"/>
    <cellStyle name="SAPBEXHLevel0 6 4" xfId="5585" xr:uid="{29DFBF01-3E80-4A8B-915D-5ADC438F9168}"/>
    <cellStyle name="SAPBEXHLevel0 6 5" xfId="6000" xr:uid="{FEDC5A5E-14D2-4F56-A2A3-0AB57F8EEB39}"/>
    <cellStyle name="SAPBEXHLevel0 6 6" xfId="6405" xr:uid="{4B56EF87-D78D-493C-95F7-6E8B8E096BF1}"/>
    <cellStyle name="SAPBEXHLevel0 6 7" xfId="6708" xr:uid="{A7B5D588-0B01-4E72-A7CA-9FD6B2540857}"/>
    <cellStyle name="SAPBEXHLevel0 7" xfId="3924" xr:uid="{E8EA9B42-C87F-48EC-91BE-8F8919965D8A}"/>
    <cellStyle name="SAPBEXHLevel0 7 2" xfId="3925" xr:uid="{7468C80A-72AF-437B-8008-DD921024DAA1}"/>
    <cellStyle name="SAPBEXHLevel0 7 2 2" xfId="5176" xr:uid="{D8AA143C-6B41-4929-9A0C-47905F2AF51D}"/>
    <cellStyle name="SAPBEXHLevel0 7 2 3" xfId="5588" xr:uid="{58C8C827-6869-457E-88D5-6D7D88F6C389}"/>
    <cellStyle name="SAPBEXHLevel0 7 2 4" xfId="6003" xr:uid="{BEE91B33-5BFD-4B4F-BF66-DDA8579B2E32}"/>
    <cellStyle name="SAPBEXHLevel0 7 2 5" xfId="6408" xr:uid="{22CE3C7E-3114-444B-951A-C8837BA2A9A7}"/>
    <cellStyle name="SAPBEXHLevel0 7 2 6" xfId="6711" xr:uid="{A3E4C251-2ECD-4ABD-B9AE-7F937420247A}"/>
    <cellStyle name="SAPBEXHLevel0 7 3" xfId="5175" xr:uid="{74BC51B5-6A45-4CF6-8E88-2CF430F792FC}"/>
    <cellStyle name="SAPBEXHLevel0 7 4" xfId="5587" xr:uid="{0D745F47-EAD7-46F4-89DA-E6E8BA1E6AC3}"/>
    <cellStyle name="SAPBEXHLevel0 7 5" xfId="6002" xr:uid="{7C673C28-DCEF-4ED9-A07F-DA31F7AA2014}"/>
    <cellStyle name="SAPBEXHLevel0 7 6" xfId="6407" xr:uid="{4B4A0FC8-E618-4E7A-B1C9-FDBA5392E554}"/>
    <cellStyle name="SAPBEXHLevel0 7 7" xfId="6710" xr:uid="{DC703B13-4F56-4517-83B1-E3DC7A190E2E}"/>
    <cellStyle name="SAPBEXHLevel0 8" xfId="3926" xr:uid="{828BF8CD-D499-4B86-B06C-9A016F4264D7}"/>
    <cellStyle name="SAPBEXHLevel0 8 2" xfId="5177" xr:uid="{0442743F-F9C7-4E4E-B9A4-BF91BF1549F5}"/>
    <cellStyle name="SAPBEXHLevel0 8 3" xfId="5589" xr:uid="{1CE0D80A-8C02-4BEE-A9CE-81741DFB1EEF}"/>
    <cellStyle name="SAPBEXHLevel0 8 4" xfId="6004" xr:uid="{06FC1CA5-3C82-4223-AC80-97E0C0BC4C09}"/>
    <cellStyle name="SAPBEXHLevel0 8 5" xfId="6409" xr:uid="{2A9966AC-A59C-4BD8-85F4-D46526B59CCA}"/>
    <cellStyle name="SAPBEXHLevel0 8 6" xfId="6712" xr:uid="{122D3A1E-068A-4460-8EF1-09ABDB32ADEB}"/>
    <cellStyle name="SAPBEXHLevel0 9" xfId="5162" xr:uid="{C180CA44-985B-45AA-B111-A628AD6EDCAA}"/>
    <cellStyle name="SAPBEXHLevel0_Cartel3" xfId="3927" xr:uid="{6E393610-5F6C-4B81-B30F-1AA60211EB1C}"/>
    <cellStyle name="SAPBEXHLevel0X" xfId="3928" xr:uid="{7A30A0D8-1817-4EBC-B5BE-044059960C95}"/>
    <cellStyle name="SAPBEXHLevel0X 10" xfId="5590" xr:uid="{30D13793-B48A-43B2-A0D3-5E060ADB93C3}"/>
    <cellStyle name="SAPBEXHLevel0X 11" xfId="6005" xr:uid="{7C46D1C3-E66A-48B6-AEC0-1959DFAD68E2}"/>
    <cellStyle name="SAPBEXHLevel0X 12" xfId="6410" xr:uid="{C9023CA0-2B16-4357-9E8F-1191B159232A}"/>
    <cellStyle name="SAPBEXHLevel0X 13" xfId="6713" xr:uid="{B9501564-B6C6-4511-875A-05E313063A6C}"/>
    <cellStyle name="SAPBEXHLevel0X 2" xfId="3929" xr:uid="{9105A20A-4AF1-4E5A-A345-60AFB075D89A}"/>
    <cellStyle name="SAPBEXHLevel0X 2 2" xfId="3930" xr:uid="{068D445C-06E9-4CDD-848C-CD479B3C73B8}"/>
    <cellStyle name="SAPBEXHLevel0X 2 2 2" xfId="3931" xr:uid="{2A8215E7-4B68-4C68-BC11-D1825A9FDA9A}"/>
    <cellStyle name="SAPBEXHLevel0X 2 2 2 2" xfId="5181" xr:uid="{76095D47-49DB-488A-81C9-86489248874E}"/>
    <cellStyle name="SAPBEXHLevel0X 2 2 2 3" xfId="5593" xr:uid="{851C4519-9D73-4E30-98FD-667025B190CA}"/>
    <cellStyle name="SAPBEXHLevel0X 2 2 2 4" xfId="6008" xr:uid="{6CC2CC03-B7B7-465B-AEE3-7E75419E4B99}"/>
    <cellStyle name="SAPBEXHLevel0X 2 2 2 5" xfId="6413" xr:uid="{443AA8B1-CCF3-40A8-A866-2D2015A733B8}"/>
    <cellStyle name="SAPBEXHLevel0X 2 2 2 6" xfId="6716" xr:uid="{659753F8-5344-498B-A79D-39E9AFD213C6}"/>
    <cellStyle name="SAPBEXHLevel0X 2 2 3" xfId="5180" xr:uid="{3126E04C-C6EA-4C93-B727-D7D0DB44722F}"/>
    <cellStyle name="SAPBEXHLevel0X 2 2 4" xfId="5592" xr:uid="{95647266-3C06-4146-AB41-2345012E3A0B}"/>
    <cellStyle name="SAPBEXHLevel0X 2 2 5" xfId="6007" xr:uid="{EE128511-B22A-4418-B0A7-FFAB46371D31}"/>
    <cellStyle name="SAPBEXHLevel0X 2 2 6" xfId="6412" xr:uid="{5C7D2DAF-4FE6-4A5E-8002-97A4E3108FB9}"/>
    <cellStyle name="SAPBEXHLevel0X 2 2 7" xfId="6715" xr:uid="{AD62FE29-5243-4825-A92B-763B38537C8D}"/>
    <cellStyle name="SAPBEXHLevel0X 2 3" xfId="3932" xr:uid="{9D6B7F41-DF9E-4018-A664-C1BE36A6FCCA}"/>
    <cellStyle name="SAPBEXHLevel0X 2 3 2" xfId="5182" xr:uid="{39CDBF09-7C01-43FF-8B9B-5E1563F1D725}"/>
    <cellStyle name="SAPBEXHLevel0X 2 3 3" xfId="5594" xr:uid="{36B9DE5B-ECD4-43E8-9E90-E38457DACA7D}"/>
    <cellStyle name="SAPBEXHLevel0X 2 3 4" xfId="6009" xr:uid="{CF30C0F6-8EFD-408B-A747-2BF2673D3276}"/>
    <cellStyle name="SAPBEXHLevel0X 2 3 5" xfId="6414" xr:uid="{8D36F40E-E97D-4F31-8D46-85E6C71E591A}"/>
    <cellStyle name="SAPBEXHLevel0X 2 3 6" xfId="6717" xr:uid="{F56CE69A-CA63-4653-8D82-E47635D2D32A}"/>
    <cellStyle name="SAPBEXHLevel0X 2 4" xfId="5179" xr:uid="{8E405D5C-3564-48F7-ABFA-297CE394E4B9}"/>
    <cellStyle name="SAPBEXHLevel0X 2 5" xfId="5591" xr:uid="{B0E65A60-B772-4DF4-9FD9-51105C07FF2F}"/>
    <cellStyle name="SAPBEXHLevel0X 2 6" xfId="6006" xr:uid="{D7832A45-5C35-4C99-976F-9EB272460BEE}"/>
    <cellStyle name="SAPBEXHLevel0X 2 7" xfId="6411" xr:uid="{8763B9D2-EEAC-4A91-BE23-C0A27DBD5FF4}"/>
    <cellStyle name="SAPBEXHLevel0X 2 8" xfId="6714" xr:uid="{A6E1EF34-40B4-4857-9C1C-FB75CBD009E7}"/>
    <cellStyle name="SAPBEXHLevel0X 3" xfId="3933" xr:uid="{B6D36787-1914-470E-B4AA-079EF2664565}"/>
    <cellStyle name="SAPBEXHLevel0X 3 2" xfId="3934" xr:uid="{654509FE-62A8-4631-980F-D83DAB88FD08}"/>
    <cellStyle name="SAPBEXHLevel0X 3 2 2" xfId="5184" xr:uid="{50E2EDDD-7CEB-4B3C-B5AF-22EF28513EA8}"/>
    <cellStyle name="SAPBEXHLevel0X 3 2 3" xfId="5596" xr:uid="{697486D9-E7F8-4B6A-90C4-7EB6EF19D031}"/>
    <cellStyle name="SAPBEXHLevel0X 3 2 4" xfId="6011" xr:uid="{1CDA187A-36A4-4C40-B69F-45081BF4EF69}"/>
    <cellStyle name="SAPBEXHLevel0X 3 2 5" xfId="6416" xr:uid="{BA4C9985-79F0-4615-80B4-CD97B901D708}"/>
    <cellStyle name="SAPBEXHLevel0X 3 2 6" xfId="6719" xr:uid="{0AEC1606-6182-4CEF-B438-372CCAAD4478}"/>
    <cellStyle name="SAPBEXHLevel0X 3 3" xfId="5183" xr:uid="{5912E7C5-4E79-4E59-AB88-18213D73E9DA}"/>
    <cellStyle name="SAPBEXHLevel0X 3 4" xfId="5595" xr:uid="{36E918FA-AEA2-49FB-8DF0-A3EA40BCB4BD}"/>
    <cellStyle name="SAPBEXHLevel0X 3 5" xfId="6010" xr:uid="{80AE20DA-42F5-404E-B691-60BDE5822185}"/>
    <cellStyle name="SAPBEXHLevel0X 3 6" xfId="6415" xr:uid="{59E87966-34E0-4A39-8139-BCE0B333B0BC}"/>
    <cellStyle name="SAPBEXHLevel0X 3 7" xfId="6718" xr:uid="{C9CA9817-9F39-48EF-8E02-E62C27963DB4}"/>
    <cellStyle name="SAPBEXHLevel0X 4" xfId="3935" xr:uid="{4D310B9E-07C9-489D-8209-116704509077}"/>
    <cellStyle name="SAPBEXHLevel0X 4 2" xfId="3936" xr:uid="{667FD083-39FF-4191-9F03-E5288C6A10D2}"/>
    <cellStyle name="SAPBEXHLevel0X 4 2 2" xfId="5186" xr:uid="{D42771FA-A2CD-48E9-B134-29267BC77EBF}"/>
    <cellStyle name="SAPBEXHLevel0X 4 2 3" xfId="5598" xr:uid="{5E716DAC-1021-464A-A568-0407704F577F}"/>
    <cellStyle name="SAPBEXHLevel0X 4 2 4" xfId="6013" xr:uid="{DED75793-DECF-4F1B-AB2D-DE75E1A52076}"/>
    <cellStyle name="SAPBEXHLevel0X 4 2 5" xfId="6418" xr:uid="{BAC0CCC2-75C2-43A8-A7BE-E46D942FA39C}"/>
    <cellStyle name="SAPBEXHLevel0X 4 2 6" xfId="6721" xr:uid="{2FBBFFE2-ECE8-4E12-B255-1DFD2F99E103}"/>
    <cellStyle name="SAPBEXHLevel0X 4 3" xfId="5185" xr:uid="{4484C23A-1BA3-4DFF-81FA-DB6C50A5763B}"/>
    <cellStyle name="SAPBEXHLevel0X 4 4" xfId="5597" xr:uid="{33D02575-BE68-4E70-92D4-93C745AED0DC}"/>
    <cellStyle name="SAPBEXHLevel0X 4 5" xfId="6012" xr:uid="{C912BB96-9A81-41CB-9B43-3CB44DB49CB7}"/>
    <cellStyle name="SAPBEXHLevel0X 4 6" xfId="6417" xr:uid="{F1419460-2302-494D-86D5-28D946BA6C90}"/>
    <cellStyle name="SAPBEXHLevel0X 4 7" xfId="6720" xr:uid="{6DB6E15D-62FA-4A1E-A349-C7EB7FF7088A}"/>
    <cellStyle name="SAPBEXHLevel0X 5" xfId="3937" xr:uid="{8063A5DE-7A5C-4804-AC20-4F09C0968E34}"/>
    <cellStyle name="SAPBEXHLevel0X 5 2" xfId="3938" xr:uid="{4B3429A6-4F44-406D-A5A9-B963EDF2F953}"/>
    <cellStyle name="SAPBEXHLevel0X 5 2 2" xfId="5188" xr:uid="{10DC7022-D10F-49A6-A778-0D35917B8B9A}"/>
    <cellStyle name="SAPBEXHLevel0X 5 2 3" xfId="5600" xr:uid="{2B7E9A62-BD8A-4597-AF77-1BBBEF6685B0}"/>
    <cellStyle name="SAPBEXHLevel0X 5 2 4" xfId="6015" xr:uid="{A6E8BB84-29ED-4E53-9670-3FA859DDB712}"/>
    <cellStyle name="SAPBEXHLevel0X 5 2 5" xfId="6420" xr:uid="{D709D2F3-8C79-4BC2-A9B2-FD8734481FC3}"/>
    <cellStyle name="SAPBEXHLevel0X 5 2 6" xfId="6723" xr:uid="{1EC8F912-1C18-4733-AEA4-8CA2B623A95F}"/>
    <cellStyle name="SAPBEXHLevel0X 5 3" xfId="5187" xr:uid="{1F143340-766B-4FF8-8D6C-EBED2BE53E42}"/>
    <cellStyle name="SAPBEXHLevel0X 5 4" xfId="5599" xr:uid="{B2485450-59B5-4D2F-90C8-4ACDF0185A19}"/>
    <cellStyle name="SAPBEXHLevel0X 5 5" xfId="6014" xr:uid="{95A70505-BFAB-4750-B48F-7E407B369399}"/>
    <cellStyle name="SAPBEXHLevel0X 5 6" xfId="6419" xr:uid="{19C76DDE-CFE3-479E-A465-5791534DD710}"/>
    <cellStyle name="SAPBEXHLevel0X 5 7" xfId="6722" xr:uid="{5C6BC6FE-DC00-4E53-AFD9-667BDA020C26}"/>
    <cellStyle name="SAPBEXHLevel0X 6" xfId="3939" xr:uid="{7E3CCE64-F003-4CF1-A86C-3425AED865FF}"/>
    <cellStyle name="SAPBEXHLevel0X 6 2" xfId="3940" xr:uid="{B87D0091-DC5E-41BD-9291-E531A5B82E4A}"/>
    <cellStyle name="SAPBEXHLevel0X 6 2 2" xfId="5190" xr:uid="{3C169C68-E2E6-4D61-A641-9D922100E181}"/>
    <cellStyle name="SAPBEXHLevel0X 6 2 3" xfId="5602" xr:uid="{99E8D681-D30C-4807-A474-177BD607DB39}"/>
    <cellStyle name="SAPBEXHLevel0X 6 2 4" xfId="6017" xr:uid="{97625145-8427-436C-825B-71D7D5D01A9A}"/>
    <cellStyle name="SAPBEXHLevel0X 6 2 5" xfId="6422" xr:uid="{39E6360E-B7C3-4E7F-A938-9DD026A42400}"/>
    <cellStyle name="SAPBEXHLevel0X 6 2 6" xfId="6725" xr:uid="{19B0B67F-CA0E-4B28-9091-4BB647EC1C83}"/>
    <cellStyle name="SAPBEXHLevel0X 6 3" xfId="5189" xr:uid="{59AC64EC-45F6-4FE8-A2BE-143B50A214B2}"/>
    <cellStyle name="SAPBEXHLevel0X 6 4" xfId="5601" xr:uid="{9408FDFE-7405-4ED7-80B4-B20293E666AF}"/>
    <cellStyle name="SAPBEXHLevel0X 6 5" xfId="6016" xr:uid="{561A232E-D23C-48AC-8538-C7C90244D315}"/>
    <cellStyle name="SAPBEXHLevel0X 6 6" xfId="6421" xr:uid="{01D9E6E7-BFA0-4B30-8B6D-1AA363DFED47}"/>
    <cellStyle name="SAPBEXHLevel0X 6 7" xfId="6724" xr:uid="{1D108B31-A2CF-4211-A3E0-DF1654A96589}"/>
    <cellStyle name="SAPBEXHLevel0X 7" xfId="3941" xr:uid="{35692DA4-0D56-4049-B999-09C931FCA8D2}"/>
    <cellStyle name="SAPBEXHLevel0X 7 2" xfId="3942" xr:uid="{971636E7-688B-40CF-ADBA-324F9F961936}"/>
    <cellStyle name="SAPBEXHLevel0X 7 2 2" xfId="5192" xr:uid="{C6868FD6-7B1F-4236-8269-BDE7F6C505D5}"/>
    <cellStyle name="SAPBEXHLevel0X 7 2 3" xfId="5604" xr:uid="{6940B4F7-C577-4F02-9ADB-6A465C6C83BF}"/>
    <cellStyle name="SAPBEXHLevel0X 7 2 4" xfId="6019" xr:uid="{45DF1CA2-5CF6-402A-97D1-516F86DE4733}"/>
    <cellStyle name="SAPBEXHLevel0X 7 2 5" xfId="6424" xr:uid="{8BA787BE-C361-4EFF-8660-AED8CB98124C}"/>
    <cellStyle name="SAPBEXHLevel0X 7 2 6" xfId="6727" xr:uid="{B914EF6D-E310-401E-9FC1-2E8D33C3D7BA}"/>
    <cellStyle name="SAPBEXHLevel0X 7 3" xfId="5191" xr:uid="{35F13C38-21EC-430E-A8F9-D3D51C8A98D1}"/>
    <cellStyle name="SAPBEXHLevel0X 7 4" xfId="5603" xr:uid="{1413FB30-5FFF-4593-A378-6372C995AEAE}"/>
    <cellStyle name="SAPBEXHLevel0X 7 5" xfId="6018" xr:uid="{1B2C1A2E-F4D7-4B1A-951F-C51C17295DD7}"/>
    <cellStyle name="SAPBEXHLevel0X 7 6" xfId="6423" xr:uid="{E5FAA244-CB48-47BA-97C1-63AC8A8AF365}"/>
    <cellStyle name="SAPBEXHLevel0X 7 7" xfId="6726" xr:uid="{673A73E4-CB44-4394-A9DA-9844387AD3A3}"/>
    <cellStyle name="SAPBEXHLevel0X 8" xfId="3943" xr:uid="{B12D12D6-9FD6-486D-A02E-F174F8806EA1}"/>
    <cellStyle name="SAPBEXHLevel0X 8 2" xfId="5193" xr:uid="{D7C0725E-2C0C-4138-BF5B-7D80C1D3EDBD}"/>
    <cellStyle name="SAPBEXHLevel0X 8 3" xfId="5605" xr:uid="{7526EB03-8F3C-40E2-8283-9CD09D933B10}"/>
    <cellStyle name="SAPBEXHLevel0X 8 4" xfId="6020" xr:uid="{F44117A9-8CF6-4A33-B27F-362BA6562FFD}"/>
    <cellStyle name="SAPBEXHLevel0X 8 5" xfId="6425" xr:uid="{57DACBE4-C7A4-42EC-B45A-247F06EFCB72}"/>
    <cellStyle name="SAPBEXHLevel0X 8 6" xfId="6728" xr:uid="{C8A84623-BC1E-4686-9B3B-DE5AF14B25C4}"/>
    <cellStyle name="SAPBEXHLevel0X 9" xfId="5178" xr:uid="{271574FB-BC8E-4B83-972A-B8FF60A2094A}"/>
    <cellStyle name="SAPBEXHLevel1" xfId="3944" xr:uid="{6F74F407-4681-45D6-89CF-8132A74A9761}"/>
    <cellStyle name="SAPBEXHLevel1 10" xfId="5606" xr:uid="{4033D0AF-90FF-44AE-B4B7-38120237714D}"/>
    <cellStyle name="SAPBEXHLevel1 11" xfId="6021" xr:uid="{D0FE3998-E8EF-4341-B244-83490C355C5F}"/>
    <cellStyle name="SAPBEXHLevel1 12" xfId="6426" xr:uid="{76706854-182C-413A-B057-BEEA7163973F}"/>
    <cellStyle name="SAPBEXHLevel1 13" xfId="6729" xr:uid="{124CE673-F099-4FED-984E-05F9A9C313B3}"/>
    <cellStyle name="SAPBEXHLevel1 2" xfId="3945" xr:uid="{6AB17A5B-B578-43CF-8AC0-5F8B2CBF9FC8}"/>
    <cellStyle name="SAPBEXHLevel1 2 2" xfId="3946" xr:uid="{EEFA61D5-FAA3-41D0-9C87-66A76E95979D}"/>
    <cellStyle name="SAPBEXHLevel1 2 2 2" xfId="3947" xr:uid="{C26C1019-CD6E-4CF3-9C8D-14AD22CE80FD}"/>
    <cellStyle name="SAPBEXHLevel1 2 2 2 2" xfId="5197" xr:uid="{3A1A36E3-0658-472F-B68F-7AEA9C88AF3C}"/>
    <cellStyle name="SAPBEXHLevel1 2 2 2 3" xfId="5609" xr:uid="{5990F609-80D1-4010-9BFF-46A0003DF84E}"/>
    <cellStyle name="SAPBEXHLevel1 2 2 2 4" xfId="6024" xr:uid="{6978220F-7898-415A-83C5-1299D090DAF6}"/>
    <cellStyle name="SAPBEXHLevel1 2 2 2 5" xfId="6429" xr:uid="{150BD0C0-D80C-47B4-B6B9-1D3887A08A7D}"/>
    <cellStyle name="SAPBEXHLevel1 2 2 2 6" xfId="6732" xr:uid="{A682EACE-0ABA-4DBD-969B-27840AD7DD09}"/>
    <cellStyle name="SAPBEXHLevel1 2 2 3" xfId="5196" xr:uid="{4CD5B643-BB1A-4428-A34C-E6DE49197F51}"/>
    <cellStyle name="SAPBEXHLevel1 2 2 4" xfId="5608" xr:uid="{4443D849-2764-43EC-AA99-49DD5DF1C982}"/>
    <cellStyle name="SAPBEXHLevel1 2 2 5" xfId="6023" xr:uid="{5DCF5BB4-826C-4225-AA4B-EBF45265D795}"/>
    <cellStyle name="SAPBEXHLevel1 2 2 6" xfId="6428" xr:uid="{BBB36CB0-2AB5-4044-A601-D438DA645E0D}"/>
    <cellStyle name="SAPBEXHLevel1 2 2 7" xfId="6731" xr:uid="{A792CB4F-C02D-477D-B584-5B75EE5524B1}"/>
    <cellStyle name="SAPBEXHLevel1 2 3" xfId="3948" xr:uid="{965064EB-4F86-429F-835B-ECB8A66FB076}"/>
    <cellStyle name="SAPBEXHLevel1 2 3 2" xfId="5198" xr:uid="{9A7CFFE5-97F0-43B8-9D27-0C00DB9DDA43}"/>
    <cellStyle name="SAPBEXHLevel1 2 3 3" xfId="5610" xr:uid="{46E54A7D-9DB6-4B8A-8FFE-3C7CEE76DEEA}"/>
    <cellStyle name="SAPBEXHLevel1 2 3 4" xfId="6025" xr:uid="{9ECFE657-4714-4FDD-AE29-F201AB9816D9}"/>
    <cellStyle name="SAPBEXHLevel1 2 3 5" xfId="6430" xr:uid="{D706C0FA-CC92-48BA-B15E-87F6DDB7DE25}"/>
    <cellStyle name="SAPBEXHLevel1 2 3 6" xfId="6733" xr:uid="{0D81DE5D-25B5-42B7-9732-C3DB55DD38A9}"/>
    <cellStyle name="SAPBEXHLevel1 2 4" xfId="5195" xr:uid="{11C5E388-364C-4BA0-8AC7-3C735A5602E3}"/>
    <cellStyle name="SAPBEXHLevel1 2 5" xfId="5607" xr:uid="{7D8CF1A6-A1CB-4635-B758-F958B1836C38}"/>
    <cellStyle name="SAPBEXHLevel1 2 6" xfId="6022" xr:uid="{637E5A64-71CE-4094-BD94-BA642BA21945}"/>
    <cellStyle name="SAPBEXHLevel1 2 7" xfId="6427" xr:uid="{D9BEBB11-CC97-4293-9A9E-C0BF85F990AB}"/>
    <cellStyle name="SAPBEXHLevel1 2 8" xfId="6730" xr:uid="{381845EF-421A-4A49-AC94-CF0B304720EC}"/>
    <cellStyle name="SAPBEXHLevel1 3" xfId="3949" xr:uid="{1A60B212-C7C5-42D2-9FFE-DA6F9F64E357}"/>
    <cellStyle name="SAPBEXHLevel1 3 2" xfId="3950" xr:uid="{7FF90389-1E0F-45B3-B8C0-774294EDD2C9}"/>
    <cellStyle name="SAPBEXHLevel1 3 2 2" xfId="5200" xr:uid="{66512BE2-DCB0-4D05-AF4D-2C2E2609EA33}"/>
    <cellStyle name="SAPBEXHLevel1 3 2 3" xfId="5612" xr:uid="{A401EDFC-0328-47DD-9488-2464481EFD29}"/>
    <cellStyle name="SAPBEXHLevel1 3 2 4" xfId="6027" xr:uid="{A818368C-9717-4D0A-BA1F-23C199FC6DD0}"/>
    <cellStyle name="SAPBEXHLevel1 3 2 5" xfId="6432" xr:uid="{C5DF5097-74C7-4D95-8D5C-4F22210DEB0D}"/>
    <cellStyle name="SAPBEXHLevel1 3 2 6" xfId="6735" xr:uid="{624446FA-CFE4-42E7-AB82-CBEB67A27AB6}"/>
    <cellStyle name="SAPBEXHLevel1 3 3" xfId="5199" xr:uid="{1338DDC3-7DDF-4A12-ADF3-9ECBF9D7408E}"/>
    <cellStyle name="SAPBEXHLevel1 3 4" xfId="5611" xr:uid="{CBB4C91E-B369-4C43-A687-24EF53467DD6}"/>
    <cellStyle name="SAPBEXHLevel1 3 5" xfId="6026" xr:uid="{8DE96542-E74B-4A8C-866F-8171CA7BE9C2}"/>
    <cellStyle name="SAPBEXHLevel1 3 6" xfId="6431" xr:uid="{F4C5AA08-B4E4-44E1-853B-A9743D552F3B}"/>
    <cellStyle name="SAPBEXHLevel1 3 7" xfId="6734" xr:uid="{66079B1B-2782-4451-B12C-5D487A4A2F04}"/>
    <cellStyle name="SAPBEXHLevel1 4" xfId="3951" xr:uid="{D024052F-7854-4E46-84C0-28958360784C}"/>
    <cellStyle name="SAPBEXHLevel1 4 2" xfId="3952" xr:uid="{EE86D3D8-5580-4509-803B-B9C280A4B232}"/>
    <cellStyle name="SAPBEXHLevel1 4 2 2" xfId="5202" xr:uid="{4F23FF4F-40C2-4C62-9320-01F35B5D585A}"/>
    <cellStyle name="SAPBEXHLevel1 4 2 3" xfId="5614" xr:uid="{D5A7549D-B2AB-49A0-9FDF-FF384DA9DB19}"/>
    <cellStyle name="SAPBEXHLevel1 4 2 4" xfId="6029" xr:uid="{B231320C-DBEB-4777-AA00-09D8B08F820F}"/>
    <cellStyle name="SAPBEXHLevel1 4 2 5" xfId="6434" xr:uid="{AA5B4DC9-7AB2-44B5-9CA1-BA676E890DA9}"/>
    <cellStyle name="SAPBEXHLevel1 4 2 6" xfId="6737" xr:uid="{F560DD2C-48AB-4ACB-BEE4-F4B8E5457482}"/>
    <cellStyle name="SAPBEXHLevel1 4 3" xfId="5201" xr:uid="{DF12557C-BFDE-4C72-B51B-E22A2E188D3C}"/>
    <cellStyle name="SAPBEXHLevel1 4 4" xfId="5613" xr:uid="{7047ACD2-250F-4265-9496-4255B850BB32}"/>
    <cellStyle name="SAPBEXHLevel1 4 5" xfId="6028" xr:uid="{4BCDB472-9058-42E3-8601-CEEB40CF1D40}"/>
    <cellStyle name="SAPBEXHLevel1 4 6" xfId="6433" xr:uid="{DCB3C91C-70D7-4F18-A88A-65B155E86729}"/>
    <cellStyle name="SAPBEXHLevel1 4 7" xfId="6736" xr:uid="{487232C3-A382-4487-A9C0-CC490E762EBA}"/>
    <cellStyle name="SAPBEXHLevel1 5" xfId="3953" xr:uid="{6AECB66A-56FB-45CD-A692-3EFEC8B9D0C0}"/>
    <cellStyle name="SAPBEXHLevel1 5 2" xfId="3954" xr:uid="{289BEBFA-7BD3-4F38-9D81-5DD3C020D819}"/>
    <cellStyle name="SAPBEXHLevel1 5 2 2" xfId="5204" xr:uid="{26CB7733-817C-4957-BD94-2D72E1B27FE6}"/>
    <cellStyle name="SAPBEXHLevel1 5 2 3" xfId="5616" xr:uid="{B69ACAB6-F004-4CCA-8339-1AD3EDC1A448}"/>
    <cellStyle name="SAPBEXHLevel1 5 2 4" xfId="6031" xr:uid="{D99D7CF0-2B4B-46AB-870B-7444975CA4DC}"/>
    <cellStyle name="SAPBEXHLevel1 5 2 5" xfId="6436" xr:uid="{22A1C6F5-48B9-4C9E-9701-AAFD70D3C2D8}"/>
    <cellStyle name="SAPBEXHLevel1 5 2 6" xfId="6739" xr:uid="{88F92EE6-1042-49F6-8D52-EBE6736CBF4B}"/>
    <cellStyle name="SAPBEXHLevel1 5 3" xfId="5203" xr:uid="{D56AB35A-4A51-4E55-B8E2-CAD87CD2A07C}"/>
    <cellStyle name="SAPBEXHLevel1 5 4" xfId="5615" xr:uid="{08E4FB2E-E759-4B51-A60A-4804A059C97D}"/>
    <cellStyle name="SAPBEXHLevel1 5 5" xfId="6030" xr:uid="{E779294A-4F8E-4A12-A1A4-7CBC1FF1641D}"/>
    <cellStyle name="SAPBEXHLevel1 5 6" xfId="6435" xr:uid="{AE384360-9A8F-4591-A82B-E5EC34AE8F0E}"/>
    <cellStyle name="SAPBEXHLevel1 5 7" xfId="6738" xr:uid="{6FD0779A-9282-4DDA-A955-CE2557E30FB4}"/>
    <cellStyle name="SAPBEXHLevel1 6" xfId="3955" xr:uid="{E0686AFA-A4E2-47A8-AAF8-7294AB792202}"/>
    <cellStyle name="SAPBEXHLevel1 6 2" xfId="3956" xr:uid="{EBDE8B69-CBB2-46F6-9330-9E97EF0DBF51}"/>
    <cellStyle name="SAPBEXHLevel1 6 2 2" xfId="5206" xr:uid="{0684ED93-EA31-4FE6-876A-75E69409C43B}"/>
    <cellStyle name="SAPBEXHLevel1 6 2 3" xfId="5618" xr:uid="{7C52F11D-FDC8-42C2-9F9C-FA48788135E3}"/>
    <cellStyle name="SAPBEXHLevel1 6 2 4" xfId="6033" xr:uid="{2D811CC4-D2BD-44D9-AAE1-89156BD8DEE0}"/>
    <cellStyle name="SAPBEXHLevel1 6 2 5" xfId="6438" xr:uid="{E681A3FB-51C8-4D68-BA70-846C78D83EEC}"/>
    <cellStyle name="SAPBEXHLevel1 6 2 6" xfId="6741" xr:uid="{85051888-6109-46E7-B68D-BB9874DEF9C9}"/>
    <cellStyle name="SAPBEXHLevel1 6 3" xfId="5205" xr:uid="{DC70F725-7ECF-4D24-B0A1-9F9C785E8156}"/>
    <cellStyle name="SAPBEXHLevel1 6 4" xfId="5617" xr:uid="{9F4ED620-F5C9-4FCE-807A-01DDCEA2E1F9}"/>
    <cellStyle name="SAPBEXHLevel1 6 5" xfId="6032" xr:uid="{9BEC632A-D51D-4C3F-AB96-79568F6B9F50}"/>
    <cellStyle name="SAPBEXHLevel1 6 6" xfId="6437" xr:uid="{78BF885B-3674-4D68-B2AE-1FF622D4CA9E}"/>
    <cellStyle name="SAPBEXHLevel1 6 7" xfId="6740" xr:uid="{3FB8E0B3-4368-41D9-961F-E99D265FB8A5}"/>
    <cellStyle name="SAPBEXHLevel1 7" xfId="3957" xr:uid="{4113995B-4134-4199-8DC0-618D80E9F46F}"/>
    <cellStyle name="SAPBEXHLevel1 7 2" xfId="3958" xr:uid="{C0FDBD77-7838-47A5-A150-C91A142409D8}"/>
    <cellStyle name="SAPBEXHLevel1 7 2 2" xfId="5208" xr:uid="{C5E704C0-FE58-42EC-BD09-46480326D8C6}"/>
    <cellStyle name="SAPBEXHLevel1 7 2 3" xfId="5620" xr:uid="{FF9EC0D8-289C-4638-A757-2C1F0ADF2DBA}"/>
    <cellStyle name="SAPBEXHLevel1 7 2 4" xfId="6035" xr:uid="{C0BEE7F7-4895-4097-A53E-BC778CCD2EE9}"/>
    <cellStyle name="SAPBEXHLevel1 7 2 5" xfId="6440" xr:uid="{B274B0F4-AFF7-4E8C-8D79-FE6DE0B5C0B8}"/>
    <cellStyle name="SAPBEXHLevel1 7 2 6" xfId="6743" xr:uid="{674A5A89-E5B7-4240-B694-2F58AC15BFD2}"/>
    <cellStyle name="SAPBEXHLevel1 7 3" xfId="5207" xr:uid="{1505C108-4CA0-4EF9-9792-874CDD84C549}"/>
    <cellStyle name="SAPBEXHLevel1 7 4" xfId="5619" xr:uid="{F9F56E4B-DA9E-4302-B366-3A93ABD930F8}"/>
    <cellStyle name="SAPBEXHLevel1 7 5" xfId="6034" xr:uid="{203381BE-D1D9-4076-A754-855529D0F4F9}"/>
    <cellStyle name="SAPBEXHLevel1 7 6" xfId="6439" xr:uid="{B67481BA-2705-4BFB-8677-9AAC7D76EC90}"/>
    <cellStyle name="SAPBEXHLevel1 7 7" xfId="6742" xr:uid="{DA3EEAD6-BB29-4238-9BA0-6C22F4910757}"/>
    <cellStyle name="SAPBEXHLevel1 8" xfId="3959" xr:uid="{66F3D49B-CD4A-400A-BAD3-44F64B3D5B01}"/>
    <cellStyle name="SAPBEXHLevel1 8 2" xfId="5209" xr:uid="{0DB678EB-CA28-4666-AD4D-552D44B9C0C6}"/>
    <cellStyle name="SAPBEXHLevel1 8 3" xfId="5621" xr:uid="{18D23E9B-E7FA-482B-BD05-30819AF2AF28}"/>
    <cellStyle name="SAPBEXHLevel1 8 4" xfId="6036" xr:uid="{4006DD31-3292-4AE2-956B-64E7C6E0A0DF}"/>
    <cellStyle name="SAPBEXHLevel1 8 5" xfId="6441" xr:uid="{C1AB1FC6-0039-4302-85C2-06E8D880F974}"/>
    <cellStyle name="SAPBEXHLevel1 8 6" xfId="6744" xr:uid="{071ACE28-B522-42FF-9237-36EE195417DC}"/>
    <cellStyle name="SAPBEXHLevel1 9" xfId="5194" xr:uid="{FD5E8B7A-BAD8-4F1E-A54C-B9D538593913}"/>
    <cellStyle name="SAPBEXHLevel1_Cartel3" xfId="3960" xr:uid="{2EA807B6-74C3-4E7A-AD44-40167359F149}"/>
    <cellStyle name="SAPBEXHLevel1X" xfId="3961" xr:uid="{2FD3530F-2CA7-4E21-A4AA-378342CCF8D6}"/>
    <cellStyle name="SAPBEXHLevel1X 10" xfId="5622" xr:uid="{47D4B427-28A1-4E35-961C-722669C9E724}"/>
    <cellStyle name="SAPBEXHLevel1X 11" xfId="6037" xr:uid="{A6A6B393-BE45-47EA-8491-078CEACBBD55}"/>
    <cellStyle name="SAPBEXHLevel1X 12" xfId="6442" xr:uid="{202749B5-E06F-4D74-9A6A-06EE3280EAFE}"/>
    <cellStyle name="SAPBEXHLevel1X 13" xfId="6745" xr:uid="{ACA6117B-88B3-4503-AABC-E017EFE3F422}"/>
    <cellStyle name="SAPBEXHLevel1X 2" xfId="3962" xr:uid="{0F836EF0-8C83-4BB8-88D0-7379A593029F}"/>
    <cellStyle name="SAPBEXHLevel1X 2 2" xfId="3963" xr:uid="{F101B953-DF9B-4552-881E-FD497B8DF3E6}"/>
    <cellStyle name="SAPBEXHLevel1X 2 2 2" xfId="3964" xr:uid="{B282043C-653A-4BF5-818D-ECBE19F15C45}"/>
    <cellStyle name="SAPBEXHLevel1X 2 2 2 2" xfId="5213" xr:uid="{477B790A-EF43-420E-ADE7-9E22BDC696A5}"/>
    <cellStyle name="SAPBEXHLevel1X 2 2 2 3" xfId="5625" xr:uid="{FE2C3CE1-5CDD-41F7-874A-A78BAE10B267}"/>
    <cellStyle name="SAPBEXHLevel1X 2 2 2 4" xfId="6040" xr:uid="{788F5EC5-A069-4903-A029-A2EF8E8D160B}"/>
    <cellStyle name="SAPBEXHLevel1X 2 2 2 5" xfId="6445" xr:uid="{7E39C6DC-B11B-4F16-86A6-BD9FB7EBD8D3}"/>
    <cellStyle name="SAPBEXHLevel1X 2 2 2 6" xfId="6748" xr:uid="{F3064E38-D8E3-4768-9CE5-F41F974645D8}"/>
    <cellStyle name="SAPBEXHLevel1X 2 2 3" xfId="5212" xr:uid="{B56848D2-B2AB-4673-A7D4-4E28BF6AAFD9}"/>
    <cellStyle name="SAPBEXHLevel1X 2 2 4" xfId="5624" xr:uid="{8BF652E7-261E-41BD-8E5D-B7363ED1C31B}"/>
    <cellStyle name="SAPBEXHLevel1X 2 2 5" xfId="6039" xr:uid="{74F78F6C-4218-4A7D-B40D-5565B6C19F73}"/>
    <cellStyle name="SAPBEXHLevel1X 2 2 6" xfId="6444" xr:uid="{53067EA6-36F2-4177-B88F-2D68EB46FA74}"/>
    <cellStyle name="SAPBEXHLevel1X 2 2 7" xfId="6747" xr:uid="{41B48817-3273-4988-8633-FDB68ACFC9A0}"/>
    <cellStyle name="SAPBEXHLevel1X 2 3" xfId="3965" xr:uid="{B578A650-942D-4DFD-8A64-61F99256373E}"/>
    <cellStyle name="SAPBEXHLevel1X 2 3 2" xfId="5214" xr:uid="{C499AE91-62FA-4E4B-BFB4-27721E2DFA0E}"/>
    <cellStyle name="SAPBEXHLevel1X 2 3 3" xfId="5626" xr:uid="{BE74B387-348A-4301-9908-3CB32D6BF0CC}"/>
    <cellStyle name="SAPBEXHLevel1X 2 3 4" xfId="6041" xr:uid="{8C319775-E02D-4672-B2D4-F43775872B49}"/>
    <cellStyle name="SAPBEXHLevel1X 2 3 5" xfId="6446" xr:uid="{726FE4B0-4B3A-4DE7-9960-BB04B11D1AC6}"/>
    <cellStyle name="SAPBEXHLevel1X 2 3 6" xfId="6749" xr:uid="{D9E00C8F-0BCF-41A0-AE6E-3E47E839A13D}"/>
    <cellStyle name="SAPBEXHLevel1X 2 4" xfId="5211" xr:uid="{6E71C257-C6C4-4F97-AD48-2242B65ED727}"/>
    <cellStyle name="SAPBEXHLevel1X 2 5" xfId="5623" xr:uid="{3409EE7E-CD93-4229-B712-ACE8EEB68B14}"/>
    <cellStyle name="SAPBEXHLevel1X 2 6" xfId="6038" xr:uid="{5F4A843F-9C00-4766-BDF6-CE08CE2802EB}"/>
    <cellStyle name="SAPBEXHLevel1X 2 7" xfId="6443" xr:uid="{A008F850-AFE6-4E95-9DE1-A39B7A426A77}"/>
    <cellStyle name="SAPBEXHLevel1X 2 8" xfId="6746" xr:uid="{F773D818-EB33-4B57-A4FD-8D37BEA41A91}"/>
    <cellStyle name="SAPBEXHLevel1X 3" xfId="3966" xr:uid="{2715F0B7-2ED3-4306-AFB6-FBF21DB2550F}"/>
    <cellStyle name="SAPBEXHLevel1X 3 2" xfId="3967" xr:uid="{86535635-CC50-4CCC-A5ED-B8694D084CFB}"/>
    <cellStyle name="SAPBEXHLevel1X 3 2 2" xfId="5216" xr:uid="{3A0DEE06-0E05-4044-89A0-704197B00E6C}"/>
    <cellStyle name="SAPBEXHLevel1X 3 2 3" xfId="5628" xr:uid="{F4C43694-B5F6-4CB6-A0AF-C8DDF72AA128}"/>
    <cellStyle name="SAPBEXHLevel1X 3 2 4" xfId="6043" xr:uid="{E1A6508B-A7C0-4658-89C2-FE99AC9571B5}"/>
    <cellStyle name="SAPBEXHLevel1X 3 2 5" xfId="6448" xr:uid="{025604E7-54D6-482D-8273-3DCC321A32E6}"/>
    <cellStyle name="SAPBEXHLevel1X 3 2 6" xfId="6751" xr:uid="{C0CBF063-71C0-437B-84FC-773C4A33FED9}"/>
    <cellStyle name="SAPBEXHLevel1X 3 3" xfId="5215" xr:uid="{F0C87720-6641-4709-B7D2-AA898F4EEF0D}"/>
    <cellStyle name="SAPBEXHLevel1X 3 4" xfId="5627" xr:uid="{C7F41279-2B82-44FF-A1CC-9CCEEDD79D70}"/>
    <cellStyle name="SAPBEXHLevel1X 3 5" xfId="6042" xr:uid="{EDAAFDD7-DEB5-4DB8-B497-4899E0B0F09A}"/>
    <cellStyle name="SAPBEXHLevel1X 3 6" xfId="6447" xr:uid="{0C004ACD-4F48-46DF-87B5-276B0FE0B3C6}"/>
    <cellStyle name="SAPBEXHLevel1X 3 7" xfId="6750" xr:uid="{BED1CB82-07B2-4A06-9499-AE350F52AAD0}"/>
    <cellStyle name="SAPBEXHLevel1X 4" xfId="3968" xr:uid="{42B5933B-8033-45B0-BC8E-C103434822EC}"/>
    <cellStyle name="SAPBEXHLevel1X 4 2" xfId="3969" xr:uid="{A385812F-0825-43AD-AB1C-73125842E0C6}"/>
    <cellStyle name="SAPBEXHLevel1X 4 2 2" xfId="5218" xr:uid="{E400F06C-877E-4159-8D5A-F8AABED2E24C}"/>
    <cellStyle name="SAPBEXHLevel1X 4 2 3" xfId="5630" xr:uid="{5C630A7C-C84F-4154-BAB7-EF32CD48A0B4}"/>
    <cellStyle name="SAPBEXHLevel1X 4 2 4" xfId="6045" xr:uid="{3F30FB40-043D-44F9-92CB-A084E7977CCD}"/>
    <cellStyle name="SAPBEXHLevel1X 4 2 5" xfId="6450" xr:uid="{9627015B-720C-41B3-A1D4-E03F7EB75B37}"/>
    <cellStyle name="SAPBEXHLevel1X 4 2 6" xfId="6753" xr:uid="{1B2FD268-EFFA-4DDE-8BB0-16E9B5686820}"/>
    <cellStyle name="SAPBEXHLevel1X 4 3" xfId="5217" xr:uid="{E76911B4-FB3F-453F-82D3-3A545463E36F}"/>
    <cellStyle name="SAPBEXHLevel1X 4 4" xfId="5629" xr:uid="{D63D1F76-831C-491E-9A5A-E03F6E03B5B1}"/>
    <cellStyle name="SAPBEXHLevel1X 4 5" xfId="6044" xr:uid="{40A38FE5-7591-40CF-85DB-D9C1EBE902B4}"/>
    <cellStyle name="SAPBEXHLevel1X 4 6" xfId="6449" xr:uid="{8DA1C47D-6E23-4FF8-B61D-C2707BCF9028}"/>
    <cellStyle name="SAPBEXHLevel1X 4 7" xfId="6752" xr:uid="{D48F1EE7-264F-4B47-8EA6-E86DE7AC7652}"/>
    <cellStyle name="SAPBEXHLevel1X 5" xfId="3970" xr:uid="{CB684F6B-5938-4083-BA2B-87F18EDB26A1}"/>
    <cellStyle name="SAPBEXHLevel1X 5 2" xfId="3971" xr:uid="{D7A032E1-8C61-41DE-8F26-4323B8CAB320}"/>
    <cellStyle name="SAPBEXHLevel1X 5 2 2" xfId="5220" xr:uid="{3A066CFE-F547-4D9E-8057-D40736D332C5}"/>
    <cellStyle name="SAPBEXHLevel1X 5 2 3" xfId="5632" xr:uid="{6419CCF9-EC24-4E25-B38A-3F98D40F51DF}"/>
    <cellStyle name="SAPBEXHLevel1X 5 2 4" xfId="6047" xr:uid="{8A0D2BC6-331D-444F-8F81-13A60C13161A}"/>
    <cellStyle name="SAPBEXHLevel1X 5 2 5" xfId="6452" xr:uid="{D62E4B25-4E08-4B2F-9623-CACC00738CE5}"/>
    <cellStyle name="SAPBEXHLevel1X 5 2 6" xfId="6755" xr:uid="{A65404C9-186C-4C47-8A26-366519D26B10}"/>
    <cellStyle name="SAPBEXHLevel1X 5 3" xfId="5219" xr:uid="{14B10655-58D3-4002-B432-C78FBA4CCF4E}"/>
    <cellStyle name="SAPBEXHLevel1X 5 4" xfId="5631" xr:uid="{55F19AAD-E61F-4194-95A0-A9643169D229}"/>
    <cellStyle name="SAPBEXHLevel1X 5 5" xfId="6046" xr:uid="{2E0A991E-B49E-41CF-9B33-324242AF9935}"/>
    <cellStyle name="SAPBEXHLevel1X 5 6" xfId="6451" xr:uid="{A987DB80-35AA-4F10-A86D-B97B27A05B45}"/>
    <cellStyle name="SAPBEXHLevel1X 5 7" xfId="6754" xr:uid="{B8D2AFC7-2B2B-492C-AD23-4392BF90FBE9}"/>
    <cellStyle name="SAPBEXHLevel1X 6" xfId="3972" xr:uid="{73105139-D216-4EE6-8928-03D2005DA31B}"/>
    <cellStyle name="SAPBEXHLevel1X 6 2" xfId="3973" xr:uid="{E1EE9FE3-6AC3-4B4C-AE6B-7F8624E19324}"/>
    <cellStyle name="SAPBEXHLevel1X 6 2 2" xfId="5222" xr:uid="{454743E5-2336-41DB-9E4D-3DBC02A48387}"/>
    <cellStyle name="SAPBEXHLevel1X 6 2 3" xfId="5634" xr:uid="{C5271CD9-3B91-4C15-BC04-0CD105933DA4}"/>
    <cellStyle name="SAPBEXHLevel1X 6 2 4" xfId="6049" xr:uid="{A17B9F9C-2057-4203-B845-0A284C71E1A7}"/>
    <cellStyle name="SAPBEXHLevel1X 6 2 5" xfId="6454" xr:uid="{60DF3685-B766-4D48-863C-FA56E8249BA2}"/>
    <cellStyle name="SAPBEXHLevel1X 6 2 6" xfId="6757" xr:uid="{9A804244-2D11-4E51-AB11-F36B9C5C044D}"/>
    <cellStyle name="SAPBEXHLevel1X 6 3" xfId="5221" xr:uid="{1C49CCDA-3F47-4BD4-91C0-BD113A547AAC}"/>
    <cellStyle name="SAPBEXHLevel1X 6 4" xfId="5633" xr:uid="{2D24D73B-E042-49AB-8AF4-8CCD0BB827B8}"/>
    <cellStyle name="SAPBEXHLevel1X 6 5" xfId="6048" xr:uid="{FD5BD266-AF2C-4D3F-BF47-967CDC8E4956}"/>
    <cellStyle name="SAPBEXHLevel1X 6 6" xfId="6453" xr:uid="{065D2831-8331-4FAE-A075-D32404233565}"/>
    <cellStyle name="SAPBEXHLevel1X 6 7" xfId="6756" xr:uid="{3D692FF4-4C5A-4F6F-94A4-9E4E9E69B2D5}"/>
    <cellStyle name="SAPBEXHLevel1X 7" xfId="3974" xr:uid="{D6E0EF1D-C2CA-4B96-9D57-CF848BA62189}"/>
    <cellStyle name="SAPBEXHLevel1X 7 2" xfId="3975" xr:uid="{27F4401E-4CF1-4532-846A-38FB959C851B}"/>
    <cellStyle name="SAPBEXHLevel1X 7 2 2" xfId="5224" xr:uid="{EABCAA28-C15B-415F-A019-126FA5A393A9}"/>
    <cellStyle name="SAPBEXHLevel1X 7 2 3" xfId="5636" xr:uid="{7C3C4541-CEDD-4B92-9735-A7B337C15C9D}"/>
    <cellStyle name="SAPBEXHLevel1X 7 2 4" xfId="6051" xr:uid="{B52B432E-8980-4DF1-BBC1-1F305762AAF0}"/>
    <cellStyle name="SAPBEXHLevel1X 7 2 5" xfId="6456" xr:uid="{CE17F3FF-DC9B-44D5-8A8B-3BC877CC7360}"/>
    <cellStyle name="SAPBEXHLevel1X 7 2 6" xfId="6759" xr:uid="{E9965A00-1F18-4B27-A228-EA5503934833}"/>
    <cellStyle name="SAPBEXHLevel1X 7 3" xfId="5223" xr:uid="{35681BA3-DF1D-4711-9F77-561F7F13CB01}"/>
    <cellStyle name="SAPBEXHLevel1X 7 4" xfId="5635" xr:uid="{B5D9BAB9-0D7B-4318-8A45-C7B7C5626044}"/>
    <cellStyle name="SAPBEXHLevel1X 7 5" xfId="6050" xr:uid="{C79D119F-71F3-4E8F-9B60-BEAA281628A1}"/>
    <cellStyle name="SAPBEXHLevel1X 7 6" xfId="6455" xr:uid="{CD8EF580-5631-44F4-A27D-3A80C50B12FD}"/>
    <cellStyle name="SAPBEXHLevel1X 7 7" xfId="6758" xr:uid="{236A8637-5558-4345-BBAB-B614DDAF746D}"/>
    <cellStyle name="SAPBEXHLevel1X 8" xfId="3976" xr:uid="{D3EE5CB6-88B5-462C-B7C4-B5C1E9BB434A}"/>
    <cellStyle name="SAPBEXHLevel1X 8 2" xfId="5225" xr:uid="{3FE67A4A-0B5D-4DB9-8DBE-ACF594C6B916}"/>
    <cellStyle name="SAPBEXHLevel1X 8 3" xfId="5637" xr:uid="{0FED12C0-9EB4-4695-8B27-7308486614B6}"/>
    <cellStyle name="SAPBEXHLevel1X 8 4" xfId="6052" xr:uid="{3DA48DF3-4546-44B9-B611-B263C1ECB0CC}"/>
    <cellStyle name="SAPBEXHLevel1X 8 5" xfId="6457" xr:uid="{BA861B91-9E63-4880-A21E-0823E6F47A31}"/>
    <cellStyle name="SAPBEXHLevel1X 8 6" xfId="6760" xr:uid="{23808F47-81EE-4A4B-8229-A1C59D290E45}"/>
    <cellStyle name="SAPBEXHLevel1X 9" xfId="5210" xr:uid="{5EDCE744-D5F7-439C-BFCF-02D43320EEC0}"/>
    <cellStyle name="SAPBEXHLevel2" xfId="3977" xr:uid="{1795DFCD-156A-4832-A096-4BD5BFB6C395}"/>
    <cellStyle name="SAPBEXHLevel2 10" xfId="5638" xr:uid="{22B5C450-FC30-4C46-82E0-714FAF0E1986}"/>
    <cellStyle name="SAPBEXHLevel2 11" xfId="6053" xr:uid="{BE820BF5-A3F8-4816-8405-E83E44A85C1E}"/>
    <cellStyle name="SAPBEXHLevel2 12" xfId="6458" xr:uid="{423D309F-D36F-4F65-B182-DB0A34E95CFC}"/>
    <cellStyle name="SAPBEXHLevel2 13" xfId="6761" xr:uid="{0ADCE118-E023-4EC6-B01B-79BD69AAF8B0}"/>
    <cellStyle name="SAPBEXHLevel2 2" xfId="3978" xr:uid="{B4880CE6-8606-4657-9C57-49FFEDB064B2}"/>
    <cellStyle name="SAPBEXHLevel2 2 2" xfId="3979" xr:uid="{AAF789B0-48E6-4EB3-B8F3-182713ABDB05}"/>
    <cellStyle name="SAPBEXHLevel2 2 2 2" xfId="3980" xr:uid="{E64E97A6-940E-4D01-8083-1EAFB0C320D1}"/>
    <cellStyle name="SAPBEXHLevel2 2 2 2 2" xfId="5229" xr:uid="{13080AB8-2BC4-4AF7-B878-B02C7A8853F7}"/>
    <cellStyle name="SAPBEXHLevel2 2 2 2 3" xfId="5641" xr:uid="{E5D7ECDB-D6B2-436E-A0C9-014729D3DC6F}"/>
    <cellStyle name="SAPBEXHLevel2 2 2 2 4" xfId="6056" xr:uid="{AC14CB06-F869-4899-82CE-166C49CE2CEC}"/>
    <cellStyle name="SAPBEXHLevel2 2 2 2 5" xfId="6461" xr:uid="{DE7149FE-7E4E-43E7-B0ED-33DA99D3E8D3}"/>
    <cellStyle name="SAPBEXHLevel2 2 2 2 6" xfId="6764" xr:uid="{3E9F34A7-FDE0-430F-A9C5-E1A22E2F7E8D}"/>
    <cellStyle name="SAPBEXHLevel2 2 2 3" xfId="5228" xr:uid="{8951E250-5EDD-46AA-AD2C-BFB8196C8739}"/>
    <cellStyle name="SAPBEXHLevel2 2 2 4" xfId="5640" xr:uid="{83744E20-F539-4F4A-A805-F4BFAD998432}"/>
    <cellStyle name="SAPBEXHLevel2 2 2 5" xfId="6055" xr:uid="{2CD04E34-DD4F-4744-9024-5C7E61BAB93E}"/>
    <cellStyle name="SAPBEXHLevel2 2 2 6" xfId="6460" xr:uid="{FDB65DEA-FF52-44C2-9C1C-CC2ABA3A336C}"/>
    <cellStyle name="SAPBEXHLevel2 2 2 7" xfId="6763" xr:uid="{C7BC4ACF-3847-4597-B0F4-025E8D5AA8FF}"/>
    <cellStyle name="SAPBEXHLevel2 2 3" xfId="3981" xr:uid="{95BCC28C-C8E4-4F91-B59F-E7DB0893404F}"/>
    <cellStyle name="SAPBEXHLevel2 2 3 2" xfId="5230" xr:uid="{DC313020-9441-4CF1-9A45-1036DE68A486}"/>
    <cellStyle name="SAPBEXHLevel2 2 3 3" xfId="5642" xr:uid="{58F45DF2-C07F-49C4-A01E-63D809D5B4A1}"/>
    <cellStyle name="SAPBEXHLevel2 2 3 4" xfId="6057" xr:uid="{F63B4978-A162-4507-B7B6-9F504EAFC0D8}"/>
    <cellStyle name="SAPBEXHLevel2 2 3 5" xfId="6462" xr:uid="{C65F9EAD-09C0-40D8-B111-3A89573F3DE5}"/>
    <cellStyle name="SAPBEXHLevel2 2 3 6" xfId="6765" xr:uid="{270E117C-58C9-4004-89E7-0FB16280D1CA}"/>
    <cellStyle name="SAPBEXHLevel2 2 4" xfId="5227" xr:uid="{FF7C4BC8-E07C-4FDB-B062-576071DFF155}"/>
    <cellStyle name="SAPBEXHLevel2 2 5" xfId="5639" xr:uid="{901D0C63-8BA2-47FB-AEEE-30C063C2F65F}"/>
    <cellStyle name="SAPBEXHLevel2 2 6" xfId="6054" xr:uid="{DE8F41FC-5F4A-43F5-BDCD-53BB836342D7}"/>
    <cellStyle name="SAPBEXHLevel2 2 7" xfId="6459" xr:uid="{7E9F9181-8E3D-4BAA-8B7D-792AD5D962CF}"/>
    <cellStyle name="SAPBEXHLevel2 2 8" xfId="6762" xr:uid="{BFB43458-EC28-4485-AFE6-C6E075A9598E}"/>
    <cellStyle name="SAPBEXHLevel2 3" xfId="3982" xr:uid="{DD21CF24-8F2F-4DD0-B407-623D2B159286}"/>
    <cellStyle name="SAPBEXHLevel2 3 2" xfId="3983" xr:uid="{8D650DC5-1E3C-418C-9254-ED6A117589B1}"/>
    <cellStyle name="SAPBEXHLevel2 3 2 2" xfId="5232" xr:uid="{8C0B4169-9F47-4B5F-A86A-4C217B0C4745}"/>
    <cellStyle name="SAPBEXHLevel2 3 2 3" xfId="5644" xr:uid="{51DD8653-7E86-4834-9CE2-C426D7ACB0B6}"/>
    <cellStyle name="SAPBEXHLevel2 3 2 4" xfId="6059" xr:uid="{8188E441-FEDB-455D-BF1F-A66971DB6C36}"/>
    <cellStyle name="SAPBEXHLevel2 3 2 5" xfId="6464" xr:uid="{9997C7A4-52C7-4976-A47D-7045319B0672}"/>
    <cellStyle name="SAPBEXHLevel2 3 2 6" xfId="6767" xr:uid="{408A006B-0DC0-4C8D-8F01-812C406BB784}"/>
    <cellStyle name="SAPBEXHLevel2 3 3" xfId="5231" xr:uid="{0B9DFCB3-6CAD-4588-8DEA-B0FFCDB2F6E6}"/>
    <cellStyle name="SAPBEXHLevel2 3 4" xfId="5643" xr:uid="{57D3A828-BB5D-4D12-A50B-A5C02335A348}"/>
    <cellStyle name="SAPBEXHLevel2 3 5" xfId="6058" xr:uid="{957E037C-A908-4ABF-A60C-68C394284900}"/>
    <cellStyle name="SAPBEXHLevel2 3 6" xfId="6463" xr:uid="{48C08E20-3ED9-453F-83A8-1E10BE08CE07}"/>
    <cellStyle name="SAPBEXHLevel2 3 7" xfId="6766" xr:uid="{9C8E61B2-651F-41E7-96CC-A0EBE105FE7A}"/>
    <cellStyle name="SAPBEXHLevel2 4" xfId="3984" xr:uid="{74189478-8A09-4499-82FC-A64E805C8AA0}"/>
    <cellStyle name="SAPBEXHLevel2 4 2" xfId="3985" xr:uid="{BB5F407D-32DF-4701-9B4D-A8E91521BFAC}"/>
    <cellStyle name="SAPBEXHLevel2 4 2 2" xfId="5234" xr:uid="{CE59CD41-7EE1-4CD5-801E-1D1D07CE4AAC}"/>
    <cellStyle name="SAPBEXHLevel2 4 2 3" xfId="5646" xr:uid="{25C35C5B-F4AD-4307-90D7-1DE56463340E}"/>
    <cellStyle name="SAPBEXHLevel2 4 2 4" xfId="6061" xr:uid="{8DD20007-CA33-486D-B9F5-12699A079CBD}"/>
    <cellStyle name="SAPBEXHLevel2 4 2 5" xfId="6466" xr:uid="{475F8251-1CAD-4471-B7CC-C902C24757C1}"/>
    <cellStyle name="SAPBEXHLevel2 4 2 6" xfId="6769" xr:uid="{7BFEF733-1961-419E-AF4C-3A0459E0A2AE}"/>
    <cellStyle name="SAPBEXHLevel2 4 3" xfId="5233" xr:uid="{5E3C255C-526F-43C7-9BBD-3AFD3F26CDAB}"/>
    <cellStyle name="SAPBEXHLevel2 4 4" xfId="5645" xr:uid="{E9868135-5104-400C-9352-0A2F7B6DF593}"/>
    <cellStyle name="SAPBEXHLevel2 4 5" xfId="6060" xr:uid="{342557B1-FF1E-4339-83B7-4448532BB1F6}"/>
    <cellStyle name="SAPBEXHLevel2 4 6" xfId="6465" xr:uid="{4E42ADF7-1987-4E5B-AD45-069D013C9560}"/>
    <cellStyle name="SAPBEXHLevel2 4 7" xfId="6768" xr:uid="{BBB678B8-B065-4A0D-BDA9-7BD506293380}"/>
    <cellStyle name="SAPBEXHLevel2 5" xfId="3986" xr:uid="{4AA739E3-3E02-4ED5-B1AA-F3B5FF41A9E4}"/>
    <cellStyle name="SAPBEXHLevel2 5 2" xfId="3987" xr:uid="{8D5B12F8-DDCD-4E99-9C55-4C1739814E70}"/>
    <cellStyle name="SAPBEXHLevel2 5 2 2" xfId="5236" xr:uid="{D082218A-CF69-4E4D-85E7-FE46BEE05FAB}"/>
    <cellStyle name="SAPBEXHLevel2 5 2 3" xfId="5648" xr:uid="{02346A56-AF28-4861-B78D-7363BF87DFC1}"/>
    <cellStyle name="SAPBEXHLevel2 5 2 4" xfId="6063" xr:uid="{918C853C-E527-47D1-81A5-9B6DBEA82023}"/>
    <cellStyle name="SAPBEXHLevel2 5 2 5" xfId="6468" xr:uid="{B84A9841-2F81-4FF9-8E5F-1D1618D8DE57}"/>
    <cellStyle name="SAPBEXHLevel2 5 2 6" xfId="6771" xr:uid="{5B54255E-FD44-47AB-B17E-D748E73423C0}"/>
    <cellStyle name="SAPBEXHLevel2 5 3" xfId="5235" xr:uid="{0A9C36B7-D256-493F-94BA-B7A86D3271BE}"/>
    <cellStyle name="SAPBEXHLevel2 5 4" xfId="5647" xr:uid="{8106D11F-B52D-4207-ACCF-1EC035C35B2A}"/>
    <cellStyle name="SAPBEXHLevel2 5 5" xfId="6062" xr:uid="{AB8C4FC5-6195-4620-AFA1-13F8821CF638}"/>
    <cellStyle name="SAPBEXHLevel2 5 6" xfId="6467" xr:uid="{DA025D55-F4D0-42A0-A2B3-A3B3A133A99B}"/>
    <cellStyle name="SAPBEXHLevel2 5 7" xfId="6770" xr:uid="{9A301DF9-70DA-40C5-9F3C-7DA285AF0A30}"/>
    <cellStyle name="SAPBEXHLevel2 6" xfId="3988" xr:uid="{727FFA7C-0DF7-44BA-A0CE-A55EE138E430}"/>
    <cellStyle name="SAPBEXHLevel2 6 2" xfId="3989" xr:uid="{C2BF37C6-1971-4AB8-8C64-D3BB6A4369B1}"/>
    <cellStyle name="SAPBEXHLevel2 6 2 2" xfId="5238" xr:uid="{BD3CF4D5-84F9-4D39-AA12-78394CF9B195}"/>
    <cellStyle name="SAPBEXHLevel2 6 2 3" xfId="5650" xr:uid="{39AB7AD3-760D-4AC6-B89E-8BB1C49C8CFC}"/>
    <cellStyle name="SAPBEXHLevel2 6 2 4" xfId="6065" xr:uid="{FCC0BD91-33BF-4F34-A715-897F4EA783B4}"/>
    <cellStyle name="SAPBEXHLevel2 6 2 5" xfId="6470" xr:uid="{0D7E1EE2-9167-4A05-A460-BD2DB248BFA7}"/>
    <cellStyle name="SAPBEXHLevel2 6 2 6" xfId="6773" xr:uid="{D8B24A0C-924F-4FB8-8449-441202D61ECD}"/>
    <cellStyle name="SAPBEXHLevel2 6 3" xfId="5237" xr:uid="{0033FBE5-8868-4ADE-AB38-2D8F37AE41F8}"/>
    <cellStyle name="SAPBEXHLevel2 6 4" xfId="5649" xr:uid="{B4CAF313-7FC8-4575-AE55-9A6FA24EFC26}"/>
    <cellStyle name="SAPBEXHLevel2 6 5" xfId="6064" xr:uid="{9DB2B75E-282F-44EF-809F-765A3249842D}"/>
    <cellStyle name="SAPBEXHLevel2 6 6" xfId="6469" xr:uid="{6B7F5997-2481-4477-8501-10041172C756}"/>
    <cellStyle name="SAPBEXHLevel2 6 7" xfId="6772" xr:uid="{211B0E2D-71AE-47B3-AD57-379F6E3C9E7B}"/>
    <cellStyle name="SAPBEXHLevel2 7" xfId="3990" xr:uid="{9B4E70EE-D70E-4E59-922E-DE94795A0E9F}"/>
    <cellStyle name="SAPBEXHLevel2 7 2" xfId="3991" xr:uid="{CAECA755-60DB-4F87-823E-8D4FB04C4BC6}"/>
    <cellStyle name="SAPBEXHLevel2 7 2 2" xfId="5240" xr:uid="{6D0F40A1-5576-475D-AAAF-A632CDD9DF28}"/>
    <cellStyle name="SAPBEXHLevel2 7 2 3" xfId="5652" xr:uid="{416BC77B-675C-4FA9-B505-0FDE64FD280B}"/>
    <cellStyle name="SAPBEXHLevel2 7 2 4" xfId="6067" xr:uid="{CAE6296D-31D0-460E-B011-188A2A29927B}"/>
    <cellStyle name="SAPBEXHLevel2 7 2 5" xfId="6472" xr:uid="{CF104BFE-610E-4B04-A082-78CDF9AB4695}"/>
    <cellStyle name="SAPBEXHLevel2 7 2 6" xfId="6775" xr:uid="{361FCE72-7EFA-43D4-8F45-9EDE7759C5A7}"/>
    <cellStyle name="SAPBEXHLevel2 7 3" xfId="5239" xr:uid="{C9896870-197D-4710-A527-B61A88C271E1}"/>
    <cellStyle name="SAPBEXHLevel2 7 4" xfId="5651" xr:uid="{F5B1FFB9-2196-4FE0-BC3C-A82AFC0F8E3C}"/>
    <cellStyle name="SAPBEXHLevel2 7 5" xfId="6066" xr:uid="{835E6FD7-139B-42D5-8CD5-73AAE42E5333}"/>
    <cellStyle name="SAPBEXHLevel2 7 6" xfId="6471" xr:uid="{DB2F8AB9-45A7-49C1-9539-204F0F2A9ABB}"/>
    <cellStyle name="SAPBEXHLevel2 7 7" xfId="6774" xr:uid="{18DC6CCF-2FA4-4119-A60C-270CB1A64F42}"/>
    <cellStyle name="SAPBEXHLevel2 8" xfId="3992" xr:uid="{50A15C22-0B93-4DFA-ADE0-B5828FC8551C}"/>
    <cellStyle name="SAPBEXHLevel2 8 2" xfId="5241" xr:uid="{1A76A06D-8133-47DE-A91C-C0128EABFA21}"/>
    <cellStyle name="SAPBEXHLevel2 8 3" xfId="5653" xr:uid="{38CD2D8E-C083-4B80-B039-98972FD6FBA3}"/>
    <cellStyle name="SAPBEXHLevel2 8 4" xfId="6068" xr:uid="{F76AE24E-368A-41D2-8AFD-256972B1BC7D}"/>
    <cellStyle name="SAPBEXHLevel2 8 5" xfId="6473" xr:uid="{036A34FE-75F8-4E2C-8D2D-E61B69FACFBA}"/>
    <cellStyle name="SAPBEXHLevel2 8 6" xfId="6776" xr:uid="{2CE91F20-9B09-4F82-B8DE-565B43FEB452}"/>
    <cellStyle name="SAPBEXHLevel2 9" xfId="5226" xr:uid="{0CDDAB27-A603-4100-8F31-206425DDE061}"/>
    <cellStyle name="SAPBEXHLevel2_Cartel3" xfId="3993" xr:uid="{3BEF1198-419A-4A72-92AC-FA4AC1D92194}"/>
    <cellStyle name="SAPBEXHLevel2X" xfId="3994" xr:uid="{1081FE85-A795-43BC-A5E8-914A72B6AB16}"/>
    <cellStyle name="SAPBEXHLevel2X 10" xfId="5654" xr:uid="{1CEBDE78-91CF-4B17-9AAA-356D4D64FD4C}"/>
    <cellStyle name="SAPBEXHLevel2X 11" xfId="6069" xr:uid="{1D670BD4-1436-4DDB-83FB-8F4888847598}"/>
    <cellStyle name="SAPBEXHLevel2X 12" xfId="6474" xr:uid="{D273FD27-764E-4908-88D7-6FE4D7FFF640}"/>
    <cellStyle name="SAPBEXHLevel2X 13" xfId="6777" xr:uid="{153D2A60-3032-4793-A55A-2A70A5E96075}"/>
    <cellStyle name="SAPBEXHLevel2X 2" xfId="3995" xr:uid="{773D1520-5A9B-4C7A-B55B-7A39F2B290E4}"/>
    <cellStyle name="SAPBEXHLevel2X 2 2" xfId="3996" xr:uid="{7167E633-4CAF-4D62-A09C-900611550B6C}"/>
    <cellStyle name="SAPBEXHLevel2X 2 2 2" xfId="3997" xr:uid="{21122956-0AAD-42C5-AD41-B6488D1D023E}"/>
    <cellStyle name="SAPBEXHLevel2X 2 2 2 2" xfId="5245" xr:uid="{E330119F-503E-4818-971D-06A707006A9A}"/>
    <cellStyle name="SAPBEXHLevel2X 2 2 2 3" xfId="5657" xr:uid="{AF54F234-1197-4312-BD8F-997903E39E31}"/>
    <cellStyle name="SAPBEXHLevel2X 2 2 2 4" xfId="6072" xr:uid="{FBF4C0B9-C0EF-44CD-A16F-27AC8208F66E}"/>
    <cellStyle name="SAPBEXHLevel2X 2 2 2 5" xfId="6477" xr:uid="{F19818A4-BC7D-4052-9F06-916AA51E8A39}"/>
    <cellStyle name="SAPBEXHLevel2X 2 2 2 6" xfId="6780" xr:uid="{F6377A44-B92A-4E84-8A7E-EE010E25D26A}"/>
    <cellStyle name="SAPBEXHLevel2X 2 2 3" xfId="5244" xr:uid="{66CA4C2C-9823-4700-9DEE-14EF6912A625}"/>
    <cellStyle name="SAPBEXHLevel2X 2 2 4" xfId="5656" xr:uid="{46765DA5-6A1A-4B30-ADE1-2A1AC3547EAF}"/>
    <cellStyle name="SAPBEXHLevel2X 2 2 5" xfId="6071" xr:uid="{A6E944B8-1851-432F-B2A3-F00F7A66D2EB}"/>
    <cellStyle name="SAPBEXHLevel2X 2 2 6" xfId="6476" xr:uid="{F999A9CB-4178-438C-9395-7C940B4C9CAD}"/>
    <cellStyle name="SAPBEXHLevel2X 2 2 7" xfId="6779" xr:uid="{42B983B1-777F-4CAC-B675-44E19CD5ACE8}"/>
    <cellStyle name="SAPBEXHLevel2X 2 3" xfId="3998" xr:uid="{82D32109-56F5-4203-9AE5-3F112F68317C}"/>
    <cellStyle name="SAPBEXHLevel2X 2 3 2" xfId="5246" xr:uid="{352DD55F-B65A-44FE-A952-35A45DA2DAF1}"/>
    <cellStyle name="SAPBEXHLevel2X 2 3 3" xfId="5658" xr:uid="{A9FA86F1-75C2-472E-A431-B786F70442C9}"/>
    <cellStyle name="SAPBEXHLevel2X 2 3 4" xfId="6073" xr:uid="{5EBC4919-4BE9-4DFE-9E2C-1C75C89F99F7}"/>
    <cellStyle name="SAPBEXHLevel2X 2 3 5" xfId="6478" xr:uid="{D4AFDE12-DC7A-4B7E-97E6-A81708053F82}"/>
    <cellStyle name="SAPBEXHLevel2X 2 3 6" xfId="6781" xr:uid="{108879CE-A207-48DD-9D3C-A8E0BC1AE3D4}"/>
    <cellStyle name="SAPBEXHLevel2X 2 4" xfId="5243" xr:uid="{520E00A4-CF5A-4CEB-8A9D-7B33C986682D}"/>
    <cellStyle name="SAPBEXHLevel2X 2 5" xfId="5655" xr:uid="{FCA55963-E73E-4CF3-85F5-22BDEC89504A}"/>
    <cellStyle name="SAPBEXHLevel2X 2 6" xfId="6070" xr:uid="{9FE51A58-2A00-4784-8EA3-71B0E6F0C73E}"/>
    <cellStyle name="SAPBEXHLevel2X 2 7" xfId="6475" xr:uid="{B0C10855-ED27-41D9-94D8-29CFB074F3E3}"/>
    <cellStyle name="SAPBEXHLevel2X 2 8" xfId="6778" xr:uid="{383375F9-CD9E-4608-9154-149A41BB68CD}"/>
    <cellStyle name="SAPBEXHLevel2X 3" xfId="3999" xr:uid="{B32B1993-B915-4313-B531-984DF1C7E2FD}"/>
    <cellStyle name="SAPBEXHLevel2X 3 2" xfId="4000" xr:uid="{DC8C85D3-5694-4CFC-AA93-51695CD7359D}"/>
    <cellStyle name="SAPBEXHLevel2X 3 2 2" xfId="5248" xr:uid="{0E9A8C61-60E3-4C8A-BA7F-B9C17645115A}"/>
    <cellStyle name="SAPBEXHLevel2X 3 2 3" xfId="5660" xr:uid="{6AA1399C-D5D1-4914-8B10-D3FE2A9A9796}"/>
    <cellStyle name="SAPBEXHLevel2X 3 2 4" xfId="6075" xr:uid="{7DE1EEEF-3B0A-4F0E-B60F-3A8B1DCE53B1}"/>
    <cellStyle name="SAPBEXHLevel2X 3 2 5" xfId="6480" xr:uid="{EBE6165D-2D2F-461A-A7EA-1387BD0878F2}"/>
    <cellStyle name="SAPBEXHLevel2X 3 2 6" xfId="6783" xr:uid="{BC718BA5-F443-4289-9E9F-AA95C1EC5832}"/>
    <cellStyle name="SAPBEXHLevel2X 3 3" xfId="5247" xr:uid="{43F4F303-C96B-4078-9EF7-B3DA8B27944D}"/>
    <cellStyle name="SAPBEXHLevel2X 3 4" xfId="5659" xr:uid="{6F119F25-34EA-4A3C-B91C-BB98DB7BBDC0}"/>
    <cellStyle name="SAPBEXHLevel2X 3 5" xfId="6074" xr:uid="{A07AD515-47E8-40C6-BB4F-247631B701C1}"/>
    <cellStyle name="SAPBEXHLevel2X 3 6" xfId="6479" xr:uid="{4C65B301-6522-4DFA-BDA9-863FCE4C03E5}"/>
    <cellStyle name="SAPBEXHLevel2X 3 7" xfId="6782" xr:uid="{0D6ECB8E-01CB-43DD-B4C6-BB357510010D}"/>
    <cellStyle name="SAPBEXHLevel2X 4" xfId="4001" xr:uid="{57DA9D61-7F1E-4211-8D23-EDE7851E9D42}"/>
    <cellStyle name="SAPBEXHLevel2X 4 2" xfId="4002" xr:uid="{2ADFCF66-435E-4D6F-A606-233A874E492A}"/>
    <cellStyle name="SAPBEXHLevel2X 4 2 2" xfId="5250" xr:uid="{09B68118-D8DA-4741-A6B7-DB3F9127F425}"/>
    <cellStyle name="SAPBEXHLevel2X 4 2 3" xfId="5662" xr:uid="{F8458ACB-70C1-41DE-854C-108DC6E4E9DC}"/>
    <cellStyle name="SAPBEXHLevel2X 4 2 4" xfId="6077" xr:uid="{AB261CBA-5529-436B-863C-BEA41062EAEA}"/>
    <cellStyle name="SAPBEXHLevel2X 4 2 5" xfId="6482" xr:uid="{8092704E-6BC8-4733-8069-7FAC00FA4560}"/>
    <cellStyle name="SAPBEXHLevel2X 4 2 6" xfId="6785" xr:uid="{1A2F2975-008B-4A2F-A08B-A89E18526A82}"/>
    <cellStyle name="SAPBEXHLevel2X 4 3" xfId="5249" xr:uid="{2CC3BBDA-6AA6-4E0C-B248-C10D0DA54E3F}"/>
    <cellStyle name="SAPBEXHLevel2X 4 4" xfId="5661" xr:uid="{33E31C61-EFE1-4882-9970-A4535AC20CC6}"/>
    <cellStyle name="SAPBEXHLevel2X 4 5" xfId="6076" xr:uid="{606140D6-0FBD-4661-9EE7-62C7421A7BF2}"/>
    <cellStyle name="SAPBEXHLevel2X 4 6" xfId="6481" xr:uid="{2A0845ED-96D0-42B8-BBD3-2CB15094535A}"/>
    <cellStyle name="SAPBEXHLevel2X 4 7" xfId="6784" xr:uid="{21AEE21F-0F11-4DFD-9C89-041B17F79A42}"/>
    <cellStyle name="SAPBEXHLevel2X 5" xfId="4003" xr:uid="{E74996A5-0DA1-416D-8104-52C004B05B7D}"/>
    <cellStyle name="SAPBEXHLevel2X 5 2" xfId="4004" xr:uid="{78CE0C8C-2BEC-4D96-AB45-5923C8CFBD86}"/>
    <cellStyle name="SAPBEXHLevel2X 5 2 2" xfId="5252" xr:uid="{8C26EA69-4AF4-4A8B-A144-8B4112585EC8}"/>
    <cellStyle name="SAPBEXHLevel2X 5 2 3" xfId="5664" xr:uid="{4C05DBB2-7DFA-4E81-9FB8-3AAEFD7F360D}"/>
    <cellStyle name="SAPBEXHLevel2X 5 2 4" xfId="6079" xr:uid="{C65A706B-E1D1-4B13-93F5-3B798D00600E}"/>
    <cellStyle name="SAPBEXHLevel2X 5 2 5" xfId="6484" xr:uid="{4CD9CA5C-0598-492E-B5BA-76E5C774FAF9}"/>
    <cellStyle name="SAPBEXHLevel2X 5 2 6" xfId="6787" xr:uid="{96C92425-5963-4D6C-82AB-D9AB5E438B39}"/>
    <cellStyle name="SAPBEXHLevel2X 5 3" xfId="5251" xr:uid="{9ECC08EA-217B-4A2A-9CAF-A97A79E11554}"/>
    <cellStyle name="SAPBEXHLevel2X 5 4" xfId="5663" xr:uid="{E010F00C-7F43-460A-AEC0-2F89943C07C4}"/>
    <cellStyle name="SAPBEXHLevel2X 5 5" xfId="6078" xr:uid="{6C66A256-2786-4664-B17E-9E4B98A9B050}"/>
    <cellStyle name="SAPBEXHLevel2X 5 6" xfId="6483" xr:uid="{BC182E78-D3E0-4212-9EE9-B888E6D90993}"/>
    <cellStyle name="SAPBEXHLevel2X 5 7" xfId="6786" xr:uid="{2705321D-F73E-434C-863F-EB39677CF098}"/>
    <cellStyle name="SAPBEXHLevel2X 6" xfId="4005" xr:uid="{FD2F6C0A-92CF-4455-A1D9-0606709A56F5}"/>
    <cellStyle name="SAPBEXHLevel2X 6 2" xfId="4006" xr:uid="{B1CFC805-9E8E-4E12-9806-660D8D836910}"/>
    <cellStyle name="SAPBEXHLevel2X 6 2 2" xfId="5254" xr:uid="{AFE24319-B4C0-47AE-A742-8E04702C6C88}"/>
    <cellStyle name="SAPBEXHLevel2X 6 2 3" xfId="5666" xr:uid="{1284F186-39A7-475C-9A63-C3D8AB52530B}"/>
    <cellStyle name="SAPBEXHLevel2X 6 2 4" xfId="6081" xr:uid="{DB7C1B3D-739F-41D2-9828-40FCEC5378E7}"/>
    <cellStyle name="SAPBEXHLevel2X 6 2 5" xfId="6486" xr:uid="{39D61419-58BC-48DE-9E35-1AF0BAAFE868}"/>
    <cellStyle name="SAPBEXHLevel2X 6 2 6" xfId="6789" xr:uid="{7AA656B2-8E85-49FC-8C1D-06A9735A9B55}"/>
    <cellStyle name="SAPBEXHLevel2X 6 3" xfId="5253" xr:uid="{D70B144C-FB39-4AE8-92CB-633C1387EEB5}"/>
    <cellStyle name="SAPBEXHLevel2X 6 4" xfId="5665" xr:uid="{6339A026-11E1-431C-ADA8-A1B3C1EA2607}"/>
    <cellStyle name="SAPBEXHLevel2X 6 5" xfId="6080" xr:uid="{3E4B9628-BFF4-41D1-9CFD-B1C6AD309D62}"/>
    <cellStyle name="SAPBEXHLevel2X 6 6" xfId="6485" xr:uid="{6F86CF08-6F77-4533-ABEB-F264A53A71BF}"/>
    <cellStyle name="SAPBEXHLevel2X 6 7" xfId="6788" xr:uid="{A39D9657-71D1-4558-9DE5-730107F511AA}"/>
    <cellStyle name="SAPBEXHLevel2X 7" xfId="4007" xr:uid="{3881624C-BAFB-47DD-AE6D-57C6AAFFCF51}"/>
    <cellStyle name="SAPBEXHLevel2X 7 2" xfId="4008" xr:uid="{F9313A51-78D2-4BC0-A95B-4B26D035404C}"/>
    <cellStyle name="SAPBEXHLevel2X 7 2 2" xfId="5256" xr:uid="{BC7A1249-9A0B-47AC-890C-43D87DE9A1A3}"/>
    <cellStyle name="SAPBEXHLevel2X 7 2 3" xfId="5668" xr:uid="{86E5BF5D-8BE7-4A57-84E1-8D6CBDDC6ABF}"/>
    <cellStyle name="SAPBEXHLevel2X 7 2 4" xfId="6083" xr:uid="{32BF98FB-19A7-4B8F-BB3D-009641ECDA30}"/>
    <cellStyle name="SAPBEXHLevel2X 7 2 5" xfId="6488" xr:uid="{41A99E54-F2E1-4556-9520-83F9456E15F2}"/>
    <cellStyle name="SAPBEXHLevel2X 7 2 6" xfId="6791" xr:uid="{FE5CA73E-4A91-4ED1-92C3-E43A51CECEF6}"/>
    <cellStyle name="SAPBEXHLevel2X 7 3" xfId="5255" xr:uid="{9FF944D8-0B37-4952-B8EF-F3146D8BEA04}"/>
    <cellStyle name="SAPBEXHLevel2X 7 4" xfId="5667" xr:uid="{E91F7B90-CB27-4779-A7FA-6D19BEB06937}"/>
    <cellStyle name="SAPBEXHLevel2X 7 5" xfId="6082" xr:uid="{EEA38E75-7D89-4A39-AD11-2AB1E8ABA6DD}"/>
    <cellStyle name="SAPBEXHLevel2X 7 6" xfId="6487" xr:uid="{5843DD26-1278-48C3-BDD8-1834602E7702}"/>
    <cellStyle name="SAPBEXHLevel2X 7 7" xfId="6790" xr:uid="{64B98D55-0A81-4FF3-A260-8E4A36506023}"/>
    <cellStyle name="SAPBEXHLevel2X 8" xfId="4009" xr:uid="{88300BB8-13BE-478E-8B7B-333013D77A12}"/>
    <cellStyle name="SAPBEXHLevel2X 8 2" xfId="5257" xr:uid="{5764703F-BC43-487B-96FE-C6C5A9C771B1}"/>
    <cellStyle name="SAPBEXHLevel2X 8 3" xfId="5669" xr:uid="{33B8C0D9-A340-4360-B3DB-A7EBA6EA3D16}"/>
    <cellStyle name="SAPBEXHLevel2X 8 4" xfId="6084" xr:uid="{23C03A51-766B-4BA9-A994-0EC5BCB11FB6}"/>
    <cellStyle name="SAPBEXHLevel2X 8 5" xfId="6489" xr:uid="{7AC17AAC-2D44-4CFB-93B5-A9627E030562}"/>
    <cellStyle name="SAPBEXHLevel2X 8 6" xfId="6792" xr:uid="{69819194-934D-401E-93FE-E4D590915069}"/>
    <cellStyle name="SAPBEXHLevel2X 9" xfId="5242" xr:uid="{84218B3C-D5ED-419D-A31B-5AE56AEC19F0}"/>
    <cellStyle name="SAPBEXHLevel3" xfId="4010" xr:uid="{E8AE4F70-B8E3-4EDE-B233-7A03E07BCDF1}"/>
    <cellStyle name="SAPBEXHLevel3 10" xfId="5670" xr:uid="{62ED2EB0-48B8-49E0-9DC8-4FA6C11A5AD0}"/>
    <cellStyle name="SAPBEXHLevel3 11" xfId="6085" xr:uid="{E102C1C4-16DA-4BF7-8ECB-45EE3D86C5DE}"/>
    <cellStyle name="SAPBEXHLevel3 12" xfId="6490" xr:uid="{A478D72D-9410-48F4-9211-07D6702D7139}"/>
    <cellStyle name="SAPBEXHLevel3 13" xfId="6793" xr:uid="{3DD62F35-AB2C-471B-8D7C-0B36E63A0C01}"/>
    <cellStyle name="SAPBEXHLevel3 2" xfId="4011" xr:uid="{AD0E7384-E147-4F9B-AC1F-1084F4572BA8}"/>
    <cellStyle name="SAPBEXHLevel3 2 2" xfId="4012" xr:uid="{FB8BB3A5-A8EA-46D2-99C1-87D1BA1D082F}"/>
    <cellStyle name="SAPBEXHLevel3 2 2 2" xfId="4013" xr:uid="{43C8DB43-04BE-4EC1-A96A-3674848C5624}"/>
    <cellStyle name="SAPBEXHLevel3 2 2 2 2" xfId="5261" xr:uid="{7ED9FC8D-3A45-49EE-BBB6-1D16C3A1E6E8}"/>
    <cellStyle name="SAPBEXHLevel3 2 2 2 3" xfId="5673" xr:uid="{19F19989-873B-43B7-9EC0-A647E2A07F95}"/>
    <cellStyle name="SAPBEXHLevel3 2 2 2 4" xfId="6088" xr:uid="{88A8350A-E287-4ACA-9DE6-30D51FD09BDB}"/>
    <cellStyle name="SAPBEXHLevel3 2 2 2 5" xfId="6493" xr:uid="{428905E1-571F-40E0-B296-89A4C48D0FD0}"/>
    <cellStyle name="SAPBEXHLevel3 2 2 2 6" xfId="6796" xr:uid="{BFCCFF07-8D4F-4551-B699-A6A610B04964}"/>
    <cellStyle name="SAPBEXHLevel3 2 2 3" xfId="5260" xr:uid="{E2B3D5EA-F85B-4BA8-BD5A-67886E9FC62F}"/>
    <cellStyle name="SAPBEXHLevel3 2 2 4" xfId="5672" xr:uid="{DA2C259A-0322-459B-A975-99EAF7C5F019}"/>
    <cellStyle name="SAPBEXHLevel3 2 2 5" xfId="6087" xr:uid="{308E536E-1655-4A15-A4A1-BC4BF1A70B72}"/>
    <cellStyle name="SAPBEXHLevel3 2 2 6" xfId="6492" xr:uid="{954E8EEF-4E17-4318-AF73-39FAB2B5B244}"/>
    <cellStyle name="SAPBEXHLevel3 2 2 7" xfId="6795" xr:uid="{5B8B0011-47C2-4411-AF67-22D66295A584}"/>
    <cellStyle name="SAPBEXHLevel3 2 3" xfId="4014" xr:uid="{9E8CA923-D8FC-4742-9D5F-2166E57B8AF8}"/>
    <cellStyle name="SAPBEXHLevel3 2 3 2" xfId="5262" xr:uid="{8A483126-50C5-4EF2-BACC-2F89AEB1542B}"/>
    <cellStyle name="SAPBEXHLevel3 2 3 3" xfId="5674" xr:uid="{2E548BA3-0DB5-46F0-85D1-0DAC8F502844}"/>
    <cellStyle name="SAPBEXHLevel3 2 3 4" xfId="6089" xr:uid="{AE6BD595-E8BA-4330-B55D-64DAF4C3E41E}"/>
    <cellStyle name="SAPBEXHLevel3 2 3 5" xfId="6494" xr:uid="{37685C6A-9218-40F3-B971-3092F9D75CC5}"/>
    <cellStyle name="SAPBEXHLevel3 2 3 6" xfId="6797" xr:uid="{7323C72C-8C11-4DEE-89A4-EFEFDC4B8FD9}"/>
    <cellStyle name="SAPBEXHLevel3 2 4" xfId="5259" xr:uid="{09A4A68F-E0DB-47A6-98F9-D2C0C1D48BA2}"/>
    <cellStyle name="SAPBEXHLevel3 2 5" xfId="5671" xr:uid="{992366A6-A6EA-4567-9A18-549E4FAC90BF}"/>
    <cellStyle name="SAPBEXHLevel3 2 6" xfId="6086" xr:uid="{9DAABB65-6746-4F90-8E2B-80E5D454E504}"/>
    <cellStyle name="SAPBEXHLevel3 2 7" xfId="6491" xr:uid="{037D634D-15A5-4CBE-9FA9-6F4B7ED31D05}"/>
    <cellStyle name="SAPBEXHLevel3 2 8" xfId="6794" xr:uid="{0EB75E84-D1C9-4660-B3B5-E1AB0F8BBE18}"/>
    <cellStyle name="SAPBEXHLevel3 3" xfId="4015" xr:uid="{4201FB8E-501C-4287-B1D0-DC4200F3FAA8}"/>
    <cellStyle name="SAPBEXHLevel3 3 2" xfId="4016" xr:uid="{9D1E38BB-23C8-4104-A3D5-69BC832999D9}"/>
    <cellStyle name="SAPBEXHLevel3 3 2 2" xfId="5264" xr:uid="{926F92C7-8330-49DE-92B2-3495B8DD83EF}"/>
    <cellStyle name="SAPBEXHLevel3 3 2 3" xfId="5676" xr:uid="{3347250D-3898-4027-84A0-68D67B757EE7}"/>
    <cellStyle name="SAPBEXHLevel3 3 2 4" xfId="6091" xr:uid="{1404E713-FE9C-4CE8-B886-6CD876A6D4DF}"/>
    <cellStyle name="SAPBEXHLevel3 3 2 5" xfId="6496" xr:uid="{9DFD4F49-E42C-467A-B52E-B60E464CB737}"/>
    <cellStyle name="SAPBEXHLevel3 3 2 6" xfId="6799" xr:uid="{1775A7AC-097D-4997-969C-08055719C077}"/>
    <cellStyle name="SAPBEXHLevel3 3 3" xfId="5263" xr:uid="{4C2BF852-8F51-4867-8B02-8198FC1915C0}"/>
    <cellStyle name="SAPBEXHLevel3 3 4" xfId="5675" xr:uid="{D577FA8D-96A9-47B2-BBDF-5FBC73B99B90}"/>
    <cellStyle name="SAPBEXHLevel3 3 5" xfId="6090" xr:uid="{68122B77-E983-479E-85CA-C7C59A2F57CB}"/>
    <cellStyle name="SAPBEXHLevel3 3 6" xfId="6495" xr:uid="{0DE1124D-C946-4A54-9B1A-1DACDF00D33C}"/>
    <cellStyle name="SAPBEXHLevel3 3 7" xfId="6798" xr:uid="{F2C25EB0-B70D-4361-8D65-597B120412C4}"/>
    <cellStyle name="SAPBEXHLevel3 4" xfId="4017" xr:uid="{4CBC0C2F-09AE-436C-B4C7-887058183683}"/>
    <cellStyle name="SAPBEXHLevel3 4 2" xfId="4018" xr:uid="{A577E107-4720-4AD8-91EF-8683B94A2BE6}"/>
    <cellStyle name="SAPBEXHLevel3 4 2 2" xfId="5266" xr:uid="{E6AF85F8-108A-4BBF-81B9-B0B5C0A19BD5}"/>
    <cellStyle name="SAPBEXHLevel3 4 2 3" xfId="5678" xr:uid="{B0A367C7-9BB7-44C9-ABED-5F8CDB26EF6B}"/>
    <cellStyle name="SAPBEXHLevel3 4 2 4" xfId="6093" xr:uid="{A3CAF553-EA43-4D89-881C-81BE4419F947}"/>
    <cellStyle name="SAPBEXHLevel3 4 2 5" xfId="6498" xr:uid="{7B805D9D-7652-4B5D-83F5-9D131DFB4C1D}"/>
    <cellStyle name="SAPBEXHLevel3 4 2 6" xfId="6801" xr:uid="{E3B8B98A-0442-4E10-84C8-832102D09A6A}"/>
    <cellStyle name="SAPBEXHLevel3 4 3" xfId="5265" xr:uid="{EC6ADA03-046B-416A-B0BB-A0DE07003E44}"/>
    <cellStyle name="SAPBEXHLevel3 4 4" xfId="5677" xr:uid="{6826497F-BA2E-4747-B906-5632084DDF25}"/>
    <cellStyle name="SAPBEXHLevel3 4 5" xfId="6092" xr:uid="{08F90E37-C2B7-42A1-BFE3-4268C1385209}"/>
    <cellStyle name="SAPBEXHLevel3 4 6" xfId="6497" xr:uid="{BF12F1B0-C5E8-4875-84BD-8301B5D88A8E}"/>
    <cellStyle name="SAPBEXHLevel3 4 7" xfId="6800" xr:uid="{7F9FAEBE-DDEA-493A-9354-3084214D9915}"/>
    <cellStyle name="SAPBEXHLevel3 5" xfId="4019" xr:uid="{3CE18392-2AA0-404F-A872-43F207651DEE}"/>
    <cellStyle name="SAPBEXHLevel3 5 2" xfId="4020" xr:uid="{2230204A-49BC-4A38-B4E3-51947A4F28C8}"/>
    <cellStyle name="SAPBEXHLevel3 5 2 2" xfId="5268" xr:uid="{A1288A82-C88A-4046-9AEC-1F2EC4E9598E}"/>
    <cellStyle name="SAPBEXHLevel3 5 2 3" xfId="5680" xr:uid="{25E7C79D-9B56-4F42-B3A6-331E593E923D}"/>
    <cellStyle name="SAPBEXHLevel3 5 2 4" xfId="6095" xr:uid="{65F14D1C-D657-4C8F-9554-2F97EB43F027}"/>
    <cellStyle name="SAPBEXHLevel3 5 2 5" xfId="6500" xr:uid="{EB9D930B-5910-4DF7-BE54-F5D8B8E88BA6}"/>
    <cellStyle name="SAPBEXHLevel3 5 2 6" xfId="6803" xr:uid="{96CAD89B-F22B-4526-9FB9-557147E7FF1C}"/>
    <cellStyle name="SAPBEXHLevel3 5 3" xfId="5267" xr:uid="{E560AAB4-58AE-410B-B73D-3086848AF65F}"/>
    <cellStyle name="SAPBEXHLevel3 5 4" xfId="5679" xr:uid="{CF6A9AD9-1947-425A-B689-C90DF6154D3E}"/>
    <cellStyle name="SAPBEXHLevel3 5 5" xfId="6094" xr:uid="{00A866C1-105C-422D-AEED-353A2595DFC5}"/>
    <cellStyle name="SAPBEXHLevel3 5 6" xfId="6499" xr:uid="{F555E995-912D-43A6-A1DB-70206F5D9A96}"/>
    <cellStyle name="SAPBEXHLevel3 5 7" xfId="6802" xr:uid="{E0BB1116-5B60-42C5-A281-7DD82A08CF45}"/>
    <cellStyle name="SAPBEXHLevel3 6" xfId="4021" xr:uid="{AAB00E8F-0138-4414-84E0-CF7F9EE711BA}"/>
    <cellStyle name="SAPBEXHLevel3 6 2" xfId="4022" xr:uid="{12351470-51E2-4298-8ECA-6F5E9F41BD19}"/>
    <cellStyle name="SAPBEXHLevel3 6 2 2" xfId="5270" xr:uid="{80CE2023-4886-4C26-BC3B-E3D38C15612D}"/>
    <cellStyle name="SAPBEXHLevel3 6 2 3" xfId="5682" xr:uid="{CFD2294E-3BE1-472A-A6B0-413E08B1FE79}"/>
    <cellStyle name="SAPBEXHLevel3 6 2 4" xfId="6097" xr:uid="{1BF07B56-1645-43BD-BEE7-20E470071ED5}"/>
    <cellStyle name="SAPBEXHLevel3 6 2 5" xfId="6502" xr:uid="{8D86F528-4317-46FB-B4BB-91669B678610}"/>
    <cellStyle name="SAPBEXHLevel3 6 2 6" xfId="6805" xr:uid="{DA7C0AC8-B794-4D42-842C-9B6F592220D2}"/>
    <cellStyle name="SAPBEXHLevel3 6 3" xfId="5269" xr:uid="{5F53C243-460E-4EBA-96AD-E816FED9EFB5}"/>
    <cellStyle name="SAPBEXHLevel3 6 4" xfId="5681" xr:uid="{8DF057D9-0DB1-4888-91BD-DA4148ED8B25}"/>
    <cellStyle name="SAPBEXHLevel3 6 5" xfId="6096" xr:uid="{EA5AB891-3111-42D0-B349-08C1E6BEAC57}"/>
    <cellStyle name="SAPBEXHLevel3 6 6" xfId="6501" xr:uid="{65F3A192-DFA6-4461-A522-88415134DBEA}"/>
    <cellStyle name="SAPBEXHLevel3 6 7" xfId="6804" xr:uid="{A5CEBC71-3649-498B-BF92-695C1B4BBFD5}"/>
    <cellStyle name="SAPBEXHLevel3 7" xfId="4023" xr:uid="{0BF0517B-3717-4A1E-A7E4-5991246BEFBF}"/>
    <cellStyle name="SAPBEXHLevel3 7 2" xfId="4024" xr:uid="{8CF579BC-16D2-4168-BDD9-530910CBC661}"/>
    <cellStyle name="SAPBEXHLevel3 7 2 2" xfId="5272" xr:uid="{28E59962-15C7-424F-8758-B587526039CF}"/>
    <cellStyle name="SAPBEXHLevel3 7 2 3" xfId="5684" xr:uid="{9188E098-FE45-43C8-B6A0-F8C817EE1A33}"/>
    <cellStyle name="SAPBEXHLevel3 7 2 4" xfId="6099" xr:uid="{6D4CE726-CFB6-454E-8E60-C1BB5C850BE7}"/>
    <cellStyle name="SAPBEXHLevel3 7 2 5" xfId="6504" xr:uid="{2C440BF1-52EA-41BC-9C24-7986CA3C0BDC}"/>
    <cellStyle name="SAPBEXHLevel3 7 2 6" xfId="6807" xr:uid="{8C5FB227-CCD1-415C-BFDE-AA9341B35646}"/>
    <cellStyle name="SAPBEXHLevel3 7 3" xfId="5271" xr:uid="{FF27C33B-BD58-44CE-92F4-CEA034A4DE0D}"/>
    <cellStyle name="SAPBEXHLevel3 7 4" xfId="5683" xr:uid="{80C9B8A1-248E-4641-A738-444A463CB5FE}"/>
    <cellStyle name="SAPBEXHLevel3 7 5" xfId="6098" xr:uid="{37587E77-91E6-4961-9275-D81A6AE7F32D}"/>
    <cellStyle name="SAPBEXHLevel3 7 6" xfId="6503" xr:uid="{2886EEB1-8385-4925-85F4-3CBDD6FF4DF4}"/>
    <cellStyle name="SAPBEXHLevel3 7 7" xfId="6806" xr:uid="{C6DD9DBB-3C4C-4834-9A57-6AC809616623}"/>
    <cellStyle name="SAPBEXHLevel3 8" xfId="4025" xr:uid="{D31AA3B3-E10C-4758-A47C-ABE338F6D096}"/>
    <cellStyle name="SAPBEXHLevel3 8 2" xfId="5273" xr:uid="{A90C5323-DC7D-4383-9EC5-22A85D1A1FA4}"/>
    <cellStyle name="SAPBEXHLevel3 8 3" xfId="5685" xr:uid="{4CE2DD01-B10C-4F80-8BFB-0DC3BDE314D2}"/>
    <cellStyle name="SAPBEXHLevel3 8 4" xfId="6100" xr:uid="{CDA48608-9624-4222-9D9F-9E515DEBAD03}"/>
    <cellStyle name="SAPBEXHLevel3 8 5" xfId="6505" xr:uid="{9CCEE517-64C8-4B90-B54F-BD3570384DC4}"/>
    <cellStyle name="SAPBEXHLevel3 8 6" xfId="6808" xr:uid="{F76ACD7C-9CD5-424A-8A66-62D4735C875C}"/>
    <cellStyle name="SAPBEXHLevel3 9" xfId="5258" xr:uid="{7356DCE3-0E1E-438A-A19D-8AF338E501F3}"/>
    <cellStyle name="SAPBEXHLevel3_Cartel3" xfId="4026" xr:uid="{4A0F59FD-C88F-4E0E-B43C-6C17104A00E1}"/>
    <cellStyle name="SAPBEXHLevel3X" xfId="4027" xr:uid="{0548B36A-3A19-4850-AE6E-D673B825E5EC}"/>
    <cellStyle name="SAPBEXHLevel3X 10" xfId="5686" xr:uid="{3E8458BE-54C5-4EFC-B1F0-DE946E97E7B8}"/>
    <cellStyle name="SAPBEXHLevel3X 11" xfId="6101" xr:uid="{C9C6BFF3-522F-4C1D-8BB4-C51AED294501}"/>
    <cellStyle name="SAPBEXHLevel3X 12" xfId="6506" xr:uid="{BA1276BE-56E9-44AE-A3B2-1799B9E35F04}"/>
    <cellStyle name="SAPBEXHLevel3X 13" xfId="6809" xr:uid="{779C6AC5-D7FB-4698-9E7F-97BA49E8583D}"/>
    <cellStyle name="SAPBEXHLevel3X 2" xfId="4028" xr:uid="{74BEEB04-2CDD-4803-9D10-E61466E4CF30}"/>
    <cellStyle name="SAPBEXHLevel3X 2 2" xfId="4029" xr:uid="{DB3C7122-7723-4687-99BD-148017408878}"/>
    <cellStyle name="SAPBEXHLevel3X 2 2 2" xfId="4030" xr:uid="{2917F1D4-81DB-418B-B60A-624534603724}"/>
    <cellStyle name="SAPBEXHLevel3X 2 2 2 2" xfId="5277" xr:uid="{3007294B-84FB-4356-9A0A-1680CE23982D}"/>
    <cellStyle name="SAPBEXHLevel3X 2 2 2 3" xfId="5689" xr:uid="{23994D78-8487-4854-A492-72F94B506055}"/>
    <cellStyle name="SAPBEXHLevel3X 2 2 2 4" xfId="6104" xr:uid="{5B5FD41F-394C-4A45-9A51-CF56F60B4129}"/>
    <cellStyle name="SAPBEXHLevel3X 2 2 2 5" xfId="6509" xr:uid="{5BCCF56E-EF1C-4265-B738-CEFF2B1CB4B9}"/>
    <cellStyle name="SAPBEXHLevel3X 2 2 2 6" xfId="6812" xr:uid="{B89142E2-2802-4E31-95EB-3E90209D0D0E}"/>
    <cellStyle name="SAPBEXHLevel3X 2 2 3" xfId="5276" xr:uid="{44BCEE3A-6F31-49CF-A6D9-8EAEE9FF22C9}"/>
    <cellStyle name="SAPBEXHLevel3X 2 2 4" xfId="5688" xr:uid="{D7EE0B79-F88C-4836-BB2B-019D4EBF9764}"/>
    <cellStyle name="SAPBEXHLevel3X 2 2 5" xfId="6103" xr:uid="{3798B11C-3EF4-4403-A75D-75B1FD6606D4}"/>
    <cellStyle name="SAPBEXHLevel3X 2 2 6" xfId="6508" xr:uid="{24DF07C1-5782-4C7E-9AAD-BA0A1A0F2C48}"/>
    <cellStyle name="SAPBEXHLevel3X 2 2 7" xfId="6811" xr:uid="{455961B8-8F46-49E1-A44D-53DAB54D9AB1}"/>
    <cellStyle name="SAPBEXHLevel3X 2 3" xfId="4031" xr:uid="{5B807B1E-F215-41F0-8C43-8EE5E5A41481}"/>
    <cellStyle name="SAPBEXHLevel3X 2 3 2" xfId="5278" xr:uid="{575A3E81-8621-4736-B689-57467F6887AE}"/>
    <cellStyle name="SAPBEXHLevel3X 2 3 3" xfId="5690" xr:uid="{C967FB69-02F2-4A10-BFD8-F96212018373}"/>
    <cellStyle name="SAPBEXHLevel3X 2 3 4" xfId="6105" xr:uid="{72E89BFB-47DC-45FD-88B1-E1E561597082}"/>
    <cellStyle name="SAPBEXHLevel3X 2 3 5" xfId="6510" xr:uid="{BE28D40A-0FC3-4695-9211-8554E52E338D}"/>
    <cellStyle name="SAPBEXHLevel3X 2 3 6" xfId="6813" xr:uid="{BFA86036-C879-4C87-AD92-B39154052D01}"/>
    <cellStyle name="SAPBEXHLevel3X 2 4" xfId="5275" xr:uid="{0F06A26D-BFCB-409C-8B33-9DCB6755D5A4}"/>
    <cellStyle name="SAPBEXHLevel3X 2 5" xfId="5687" xr:uid="{65B8F56E-3EBB-4E69-A708-A6FF0751B77F}"/>
    <cellStyle name="SAPBEXHLevel3X 2 6" xfId="6102" xr:uid="{89D35C2A-FBA9-4DE4-8E40-57363A5A4738}"/>
    <cellStyle name="SAPBEXHLevel3X 2 7" xfId="6507" xr:uid="{F95861E4-6D29-479C-ACC7-7F94626C19CE}"/>
    <cellStyle name="SAPBEXHLevel3X 2 8" xfId="6810" xr:uid="{FA594A1C-84FF-4832-AC6F-1EF1B51C52F6}"/>
    <cellStyle name="SAPBEXHLevel3X 3" xfId="4032" xr:uid="{550A6E92-FF9E-492A-AEE5-23451BDF66FF}"/>
    <cellStyle name="SAPBEXHLevel3X 3 2" xfId="4033" xr:uid="{B2D42AC4-7651-4976-A218-DBF987E3985E}"/>
    <cellStyle name="SAPBEXHLevel3X 3 2 2" xfId="5280" xr:uid="{C192D099-E26D-4F52-B590-AF4E37EC7406}"/>
    <cellStyle name="SAPBEXHLevel3X 3 2 3" xfId="5692" xr:uid="{10C6DC1A-9385-49BC-B2C3-613EF6EC1BFA}"/>
    <cellStyle name="SAPBEXHLevel3X 3 2 4" xfId="6107" xr:uid="{6B66FBB9-21B3-469B-B712-011E79F0C754}"/>
    <cellStyle name="SAPBEXHLevel3X 3 2 5" xfId="6512" xr:uid="{6AFCCFC9-D450-40CF-8AAB-566AA84428D1}"/>
    <cellStyle name="SAPBEXHLevel3X 3 2 6" xfId="6815" xr:uid="{AEEDDB76-CF24-4B43-B210-44CE4DD851E2}"/>
    <cellStyle name="SAPBEXHLevel3X 3 3" xfId="5279" xr:uid="{0A7D28A8-F71C-44D4-8389-D909BC711D59}"/>
    <cellStyle name="SAPBEXHLevel3X 3 4" xfId="5691" xr:uid="{C7185BBD-C1AE-44C9-B5CF-901E3198A67B}"/>
    <cellStyle name="SAPBEXHLevel3X 3 5" xfId="6106" xr:uid="{638923FC-6014-425C-AD27-D7B15D79AF6F}"/>
    <cellStyle name="SAPBEXHLevel3X 3 6" xfId="6511" xr:uid="{CD4C63E8-B61E-47B0-857F-86FA733B2A9D}"/>
    <cellStyle name="SAPBEXHLevel3X 3 7" xfId="6814" xr:uid="{2B278A20-61CE-462C-8887-0181307A46DC}"/>
    <cellStyle name="SAPBEXHLevel3X 4" xfId="4034" xr:uid="{3CE42802-382C-410E-89FA-9A2CDF80C159}"/>
    <cellStyle name="SAPBEXHLevel3X 4 2" xfId="4035" xr:uid="{36F8A01C-8F61-48A2-A915-0FAA378D6394}"/>
    <cellStyle name="SAPBEXHLevel3X 4 2 2" xfId="5282" xr:uid="{88850A0A-67EF-4380-B7FC-ABF1F22900B7}"/>
    <cellStyle name="SAPBEXHLevel3X 4 2 3" xfId="5694" xr:uid="{34D898C8-3148-4C5C-B6F2-F782D95EF03A}"/>
    <cellStyle name="SAPBEXHLevel3X 4 2 4" xfId="6109" xr:uid="{5540CEAC-A6F8-48EB-A448-6F26B68C7516}"/>
    <cellStyle name="SAPBEXHLevel3X 4 2 5" xfId="6514" xr:uid="{958A8A2B-504F-4A73-AF8D-681B59B8B7B4}"/>
    <cellStyle name="SAPBEXHLevel3X 4 2 6" xfId="6817" xr:uid="{3DD4BC89-9A36-46C9-B860-451B185E9EF9}"/>
    <cellStyle name="SAPBEXHLevel3X 4 3" xfId="5281" xr:uid="{0D0F5851-0A8B-4AA1-9868-388185CD9781}"/>
    <cellStyle name="SAPBEXHLevel3X 4 4" xfId="5693" xr:uid="{7D6A2944-D4F7-413B-B36F-3EF008A2DA5B}"/>
    <cellStyle name="SAPBEXHLevel3X 4 5" xfId="6108" xr:uid="{ACA23B20-7E23-4C29-8B85-8347610FD96F}"/>
    <cellStyle name="SAPBEXHLevel3X 4 6" xfId="6513" xr:uid="{9A240F70-F5CF-428F-8CF1-68543D9B9BD2}"/>
    <cellStyle name="SAPBEXHLevel3X 4 7" xfId="6816" xr:uid="{61DF2584-16BA-4C2D-8E82-061C21C52555}"/>
    <cellStyle name="SAPBEXHLevel3X 5" xfId="4036" xr:uid="{75065F4B-0F8C-4934-9E97-8634DDC3BD82}"/>
    <cellStyle name="SAPBEXHLevel3X 5 2" xfId="4037" xr:uid="{C6EE5E94-431E-498E-B74C-CC36025B28D1}"/>
    <cellStyle name="SAPBEXHLevel3X 5 2 2" xfId="5284" xr:uid="{9E1AFF9F-4844-43E3-9E52-FD6799F066E3}"/>
    <cellStyle name="SAPBEXHLevel3X 5 2 3" xfId="5696" xr:uid="{140B7CE4-8B55-47EB-B709-68F888E31BF4}"/>
    <cellStyle name="SAPBEXHLevel3X 5 2 4" xfId="6111" xr:uid="{A66CAC5A-3915-441E-A1FE-CE0088976E91}"/>
    <cellStyle name="SAPBEXHLevel3X 5 2 5" xfId="6516" xr:uid="{A8B401BD-3B79-47AD-AAC4-3D1F517EB32C}"/>
    <cellStyle name="SAPBEXHLevel3X 5 2 6" xfId="6819" xr:uid="{87E6C591-067D-423C-9219-1FDB920A297E}"/>
    <cellStyle name="SAPBEXHLevel3X 5 3" xfId="5283" xr:uid="{50D99E52-C442-4CE9-A376-10E6DF53D37E}"/>
    <cellStyle name="SAPBEXHLevel3X 5 4" xfId="5695" xr:uid="{301F3F1E-672F-4650-87A7-E77BDFEC156A}"/>
    <cellStyle name="SAPBEXHLevel3X 5 5" xfId="6110" xr:uid="{9D83B53E-2BE4-403C-9AAE-E6D2AF0CDD9B}"/>
    <cellStyle name="SAPBEXHLevel3X 5 6" xfId="6515" xr:uid="{B0B454D7-F75E-482F-976E-24470BBCE3D9}"/>
    <cellStyle name="SAPBEXHLevel3X 5 7" xfId="6818" xr:uid="{0B1C7ED4-B1C4-4566-A32D-2144EBA79EC2}"/>
    <cellStyle name="SAPBEXHLevel3X 6" xfId="4038" xr:uid="{852FC67F-1946-4556-96A5-BFF07730092A}"/>
    <cellStyle name="SAPBEXHLevel3X 6 2" xfId="4039" xr:uid="{C2E60D95-19A2-4434-8A0D-B235B12233E8}"/>
    <cellStyle name="SAPBEXHLevel3X 6 2 2" xfId="5286" xr:uid="{500CED02-8549-4797-BFC6-7B124CE0AE1B}"/>
    <cellStyle name="SAPBEXHLevel3X 6 2 3" xfId="5698" xr:uid="{95827FA9-B9CF-4123-BEA9-B1E9A9A53F16}"/>
    <cellStyle name="SAPBEXHLevel3X 6 2 4" xfId="6113" xr:uid="{55736ACB-8746-484B-86A8-F7B945EFC7DB}"/>
    <cellStyle name="SAPBEXHLevel3X 6 2 5" xfId="6518" xr:uid="{126D837E-059D-4242-A2E1-7A002672672B}"/>
    <cellStyle name="SAPBEXHLevel3X 6 2 6" xfId="6821" xr:uid="{D975B895-F0F4-48C6-BCDB-55893D4CE7F6}"/>
    <cellStyle name="SAPBEXHLevel3X 6 3" xfId="5285" xr:uid="{42AFDD63-5344-4ACB-A5B5-C488804C1562}"/>
    <cellStyle name="SAPBEXHLevel3X 6 4" xfId="5697" xr:uid="{B5FA6652-BE61-4C7B-8F54-27E1E9366DC0}"/>
    <cellStyle name="SAPBEXHLevel3X 6 5" xfId="6112" xr:uid="{B9EE26B6-E84D-4100-B7CC-3490C40F8AD5}"/>
    <cellStyle name="SAPBEXHLevel3X 6 6" xfId="6517" xr:uid="{1E0FAB84-1B58-427A-BF41-85368F18B359}"/>
    <cellStyle name="SAPBEXHLevel3X 6 7" xfId="6820" xr:uid="{04A5AE71-BE4D-4C2B-87D3-44924DDC100E}"/>
    <cellStyle name="SAPBEXHLevel3X 7" xfId="4040" xr:uid="{7FAFD803-5634-4B45-8722-53C07664F889}"/>
    <cellStyle name="SAPBEXHLevel3X 7 2" xfId="4041" xr:uid="{1C35E071-4B4D-49EE-9529-01B2A8185E4D}"/>
    <cellStyle name="SAPBEXHLevel3X 7 2 2" xfId="5288" xr:uid="{AF5288EB-FCF3-47CA-A3D9-3E42B35C1303}"/>
    <cellStyle name="SAPBEXHLevel3X 7 2 3" xfId="5700" xr:uid="{100C5004-0C6C-4D0B-AA63-583489240161}"/>
    <cellStyle name="SAPBEXHLevel3X 7 2 4" xfId="6115" xr:uid="{48F65C20-1C70-46F3-B0B7-7DFC8F335B43}"/>
    <cellStyle name="SAPBEXHLevel3X 7 2 5" xfId="6520" xr:uid="{C758149C-19B6-4870-87EA-C8F49DB5CB6C}"/>
    <cellStyle name="SAPBEXHLevel3X 7 2 6" xfId="6823" xr:uid="{6C69695A-550C-4096-BF12-1B14172F65B0}"/>
    <cellStyle name="SAPBEXHLevel3X 7 3" xfId="5287" xr:uid="{BB00DD97-6E1F-4FDE-A54B-78943EDD2C1A}"/>
    <cellStyle name="SAPBEXHLevel3X 7 4" xfId="5699" xr:uid="{D6C5AE31-76BE-4DD0-85DF-FC179186A180}"/>
    <cellStyle name="SAPBEXHLevel3X 7 5" xfId="6114" xr:uid="{A7A6B9AE-B062-4DC5-93BE-7EB52144F37E}"/>
    <cellStyle name="SAPBEXHLevel3X 7 6" xfId="6519" xr:uid="{617576B4-E1F3-487D-B6DD-22FC2CF4F080}"/>
    <cellStyle name="SAPBEXHLevel3X 7 7" xfId="6822" xr:uid="{FA3C8531-CCBE-47E5-8124-86A2CBE9E2E5}"/>
    <cellStyle name="SAPBEXHLevel3X 8" xfId="4042" xr:uid="{8E92D84E-0A55-4C75-B8ED-FA57BF5B030E}"/>
    <cellStyle name="SAPBEXHLevel3X 8 2" xfId="5289" xr:uid="{2F5D8BF1-57A1-44C6-979C-AB60C40342EE}"/>
    <cellStyle name="SAPBEXHLevel3X 8 3" xfId="5701" xr:uid="{C2F388E3-D859-4526-9BB7-1962BB77E7EA}"/>
    <cellStyle name="SAPBEXHLevel3X 8 4" xfId="6116" xr:uid="{3E18B7A8-6D86-4D5F-9879-56422F2C65EE}"/>
    <cellStyle name="SAPBEXHLevel3X 8 5" xfId="6521" xr:uid="{17F6DA9F-608D-4497-AABD-C62C76FD8752}"/>
    <cellStyle name="SAPBEXHLevel3X 8 6" xfId="6824" xr:uid="{71F88F15-A3CF-490D-9415-79818D42BE3A}"/>
    <cellStyle name="SAPBEXHLevel3X 9" xfId="5274" xr:uid="{326ABF80-6C1F-442A-B8EC-11CEB93FB887}"/>
    <cellStyle name="SAPBEXresData" xfId="4043" xr:uid="{C96AF7D6-C410-4A09-A480-CD92B2907CBA}"/>
    <cellStyle name="SAPBEXresData 10" xfId="6522" xr:uid="{9C725F86-B245-4E7A-BA42-8508CD6DF0DB}"/>
    <cellStyle name="SAPBEXresData 11" xfId="6825" xr:uid="{9214A3DF-2427-414F-85B4-3541ED8D4395}"/>
    <cellStyle name="SAPBEXresData 2" xfId="4044" xr:uid="{38370075-0436-4255-9FD2-FE99F7389A68}"/>
    <cellStyle name="SAPBEXresData 2 2" xfId="4045" xr:uid="{FA4D9DF3-688E-4112-BD41-4607367D5372}"/>
    <cellStyle name="SAPBEXresData 2 2 2" xfId="4046" xr:uid="{D1F7678F-35D1-4238-AD05-EE1A47A861E5}"/>
    <cellStyle name="SAPBEXresData 2 2 2 2" xfId="5293" xr:uid="{3AE44545-6BE5-4698-A4C3-F2AF7B37216C}"/>
    <cellStyle name="SAPBEXresData 2 2 2 3" xfId="5705" xr:uid="{FBE4AFDD-057D-42B1-A6D1-E8CBF884ADF2}"/>
    <cellStyle name="SAPBEXresData 2 2 2 4" xfId="6120" xr:uid="{B6FBD685-7F11-4C61-AB11-FECD62842B2D}"/>
    <cellStyle name="SAPBEXresData 2 2 2 5" xfId="6525" xr:uid="{866D71A2-AAE8-4F2A-831F-8E6382D69B60}"/>
    <cellStyle name="SAPBEXresData 2 2 2 6" xfId="6828" xr:uid="{B1B5C4BC-D349-487A-8601-A261D9895AAF}"/>
    <cellStyle name="SAPBEXresData 2 2 3" xfId="5292" xr:uid="{C87B1C19-6D0F-4828-83FD-31A55D25AD61}"/>
    <cellStyle name="SAPBEXresData 2 2 4" xfId="5704" xr:uid="{46FBF112-7512-4EEB-A334-5EDB7A0C42C0}"/>
    <cellStyle name="SAPBEXresData 2 2 5" xfId="6119" xr:uid="{3904EC39-AC93-4726-B540-B114589AB095}"/>
    <cellStyle name="SAPBEXresData 2 2 6" xfId="6524" xr:uid="{FF74F440-66B7-4654-8C23-374DB164C9BA}"/>
    <cellStyle name="SAPBEXresData 2 2 7" xfId="6827" xr:uid="{C0C546DA-A4F3-4BAD-BB1F-AF2616D84BD2}"/>
    <cellStyle name="SAPBEXresData 2 3" xfId="4047" xr:uid="{4296E48E-52AC-4C9A-B8AC-A50B1DE6DA6A}"/>
    <cellStyle name="SAPBEXresData 2 3 2" xfId="5294" xr:uid="{929EA052-F46B-4D15-8793-2E60C3DD3E08}"/>
    <cellStyle name="SAPBEXresData 2 3 3" xfId="5706" xr:uid="{C0AA965D-C13C-4767-9035-56A7C5FECC70}"/>
    <cellStyle name="SAPBEXresData 2 3 4" xfId="6121" xr:uid="{F5444D77-C17B-4A55-AF5B-3047B729FB4B}"/>
    <cellStyle name="SAPBEXresData 2 3 5" xfId="6526" xr:uid="{AB89D98E-207B-4424-A97E-44CDAD21F11D}"/>
    <cellStyle name="SAPBEXresData 2 3 6" xfId="6829" xr:uid="{8012A82E-F600-42DD-B6C3-9E80FC423021}"/>
    <cellStyle name="SAPBEXresData 2 4" xfId="5291" xr:uid="{2B3FC7DE-8378-4634-9F50-9CA14BE94EC4}"/>
    <cellStyle name="SAPBEXresData 2 5" xfId="5703" xr:uid="{E6B171F9-91F5-4515-905D-209AEA511F98}"/>
    <cellStyle name="SAPBEXresData 2 6" xfId="6118" xr:uid="{661110FD-7748-4D73-ACE3-042190E00BE1}"/>
    <cellStyle name="SAPBEXresData 2 7" xfId="6523" xr:uid="{2424AB15-C910-41C4-80C1-57A78FC7F9A8}"/>
    <cellStyle name="SAPBEXresData 2 8" xfId="6826" xr:uid="{4A0F2B39-18B1-416E-A817-E5F946E8F1FE}"/>
    <cellStyle name="SAPBEXresData 3" xfId="4048" xr:uid="{BFB9CEB0-EA05-46BD-BFC7-5504C255993B}"/>
    <cellStyle name="SAPBEXresData 3 2" xfId="4049" xr:uid="{B16437A8-9AEB-4E04-A36C-E23DB26FA33D}"/>
    <cellStyle name="SAPBEXresData 3 2 2" xfId="5296" xr:uid="{400D54BA-D26C-446C-A024-FA0871A46DB7}"/>
    <cellStyle name="SAPBEXresData 3 2 3" xfId="5708" xr:uid="{6B682216-B584-4365-B511-2734B97CE093}"/>
    <cellStyle name="SAPBEXresData 3 2 4" xfId="6123" xr:uid="{1583FA50-9824-4487-A38F-81B6E525C673}"/>
    <cellStyle name="SAPBEXresData 3 2 5" xfId="6528" xr:uid="{5C96CA17-761D-4720-887A-2F793545A487}"/>
    <cellStyle name="SAPBEXresData 3 2 6" xfId="6831" xr:uid="{542ED39B-00FC-4C5D-9921-DAEF805F05FC}"/>
    <cellStyle name="SAPBEXresData 3 3" xfId="5295" xr:uid="{BB544F5F-EAAC-4B7C-8B16-5795D17FD1C5}"/>
    <cellStyle name="SAPBEXresData 3 4" xfId="5707" xr:uid="{F687321F-0F40-45A7-AAA9-289D80D96054}"/>
    <cellStyle name="SAPBEXresData 3 5" xfId="6122" xr:uid="{5B240D4E-7D86-4FAB-A701-1DCFE43652F5}"/>
    <cellStyle name="SAPBEXresData 3 6" xfId="6527" xr:uid="{FED37753-E532-4C3E-9737-B14AE2735A14}"/>
    <cellStyle name="SAPBEXresData 3 7" xfId="6830" xr:uid="{EF53A4F3-265C-44D1-B8B4-13624C1E1FF5}"/>
    <cellStyle name="SAPBEXresData 4" xfId="4050" xr:uid="{FDCF4CC6-2DCD-415A-9086-785D4238D964}"/>
    <cellStyle name="SAPBEXresData 4 2" xfId="4051" xr:uid="{44B39EAE-DAB7-47C3-862B-9510963A3B6A}"/>
    <cellStyle name="SAPBEXresData 4 2 2" xfId="5298" xr:uid="{9E9E08C4-3693-4753-BC4C-C1B6B8D4CC9A}"/>
    <cellStyle name="SAPBEXresData 4 2 3" xfId="5710" xr:uid="{F79F983B-870C-4E4A-8271-99DD158D130C}"/>
    <cellStyle name="SAPBEXresData 4 2 4" xfId="6125" xr:uid="{142E0573-22FF-4733-A8D5-3354456DB28A}"/>
    <cellStyle name="SAPBEXresData 4 2 5" xfId="6530" xr:uid="{66A1A2EC-63A5-4C06-9C39-3E8A4D841BFF}"/>
    <cellStyle name="SAPBEXresData 4 2 6" xfId="6833" xr:uid="{B1A4CC40-B4DB-4799-BA18-33C38BF6E86E}"/>
    <cellStyle name="SAPBEXresData 4 3" xfId="5297" xr:uid="{719A8E0D-AF4C-4515-AAF3-3FB126BACBDC}"/>
    <cellStyle name="SAPBEXresData 4 4" xfId="5709" xr:uid="{5DDC5D52-3BC1-4E8C-8390-E9F088BF0E8A}"/>
    <cellStyle name="SAPBEXresData 4 5" xfId="6124" xr:uid="{5BEF53F7-6772-4CF0-8461-AAAB664A0BB0}"/>
    <cellStyle name="SAPBEXresData 4 6" xfId="6529" xr:uid="{6C9A8033-0698-47CD-96E4-86CA870BE796}"/>
    <cellStyle name="SAPBEXresData 4 7" xfId="6832" xr:uid="{C023031A-7A87-4F81-B2F8-A4781C567327}"/>
    <cellStyle name="SAPBEXresData 5" xfId="4052" xr:uid="{6DDEC645-0F06-4E38-BD63-95DE0A0DA3AB}"/>
    <cellStyle name="SAPBEXresData 5 2" xfId="4053" xr:uid="{227C63B8-F8C3-4DA4-9F67-2939975A56D4}"/>
    <cellStyle name="SAPBEXresData 5 2 2" xfId="5300" xr:uid="{B8DB1BBC-5D2E-4875-89BD-49889183EC55}"/>
    <cellStyle name="SAPBEXresData 5 2 3" xfId="5712" xr:uid="{62D31C46-EB70-4494-AB49-EFD9811A170E}"/>
    <cellStyle name="SAPBEXresData 5 2 4" xfId="6127" xr:uid="{41D14309-CE80-40D3-A24E-6202BC2A5CA7}"/>
    <cellStyle name="SAPBEXresData 5 2 5" xfId="6532" xr:uid="{28601C0A-E012-41A3-B772-AD2C803700D9}"/>
    <cellStyle name="SAPBEXresData 5 2 6" xfId="6835" xr:uid="{33F0BB58-8A43-416E-9DE7-A025C12B1290}"/>
    <cellStyle name="SAPBEXresData 5 3" xfId="5299" xr:uid="{74D5A839-998A-407C-9E7A-14AF9C33BA43}"/>
    <cellStyle name="SAPBEXresData 5 4" xfId="5711" xr:uid="{DC2CA3A6-9C5C-4907-A6ED-4995EF387800}"/>
    <cellStyle name="SAPBEXresData 5 5" xfId="6126" xr:uid="{7A2F2B21-A5F5-4061-A5C5-24387C103749}"/>
    <cellStyle name="SAPBEXresData 5 6" xfId="6531" xr:uid="{5A960586-F5E8-4072-BA73-36C91C76D6EA}"/>
    <cellStyle name="SAPBEXresData 5 7" xfId="6834" xr:uid="{222E33C3-87DD-4C14-9D48-715CE5A725AB}"/>
    <cellStyle name="SAPBEXresData 6" xfId="4054" xr:uid="{05E403D6-1835-41DC-862F-2ECC75D5872D}"/>
    <cellStyle name="SAPBEXresData 6 2" xfId="5301" xr:uid="{61706A74-2413-4157-AE93-BD061865D9B6}"/>
    <cellStyle name="SAPBEXresData 6 3" xfId="5713" xr:uid="{35C21BF9-1253-4D1B-BC0A-3138128E6CDF}"/>
    <cellStyle name="SAPBEXresData 6 4" xfId="6128" xr:uid="{FDB3C726-0371-4912-A84F-F2171E36DB9D}"/>
    <cellStyle name="SAPBEXresData 6 5" xfId="6533" xr:uid="{F51E7332-DF6F-438B-9813-CC4F1D3023E4}"/>
    <cellStyle name="SAPBEXresData 6 6" xfId="6836" xr:uid="{A8C4EDFA-BE9C-4FDD-BCC7-79643A10B92B}"/>
    <cellStyle name="SAPBEXresData 7" xfId="5290" xr:uid="{6F2EEAA1-CA43-41B8-8156-44857B1DAA0D}"/>
    <cellStyle name="SAPBEXresData 8" xfId="5702" xr:uid="{9B5EF7BD-5467-4FF8-93B5-399510C5BB43}"/>
    <cellStyle name="SAPBEXresData 9" xfId="6117" xr:uid="{1A8A64B7-F2BA-435C-BCFE-2EDBC39D1D54}"/>
    <cellStyle name="SAPBEXresDataEmph" xfId="4055" xr:uid="{8DEECEAD-8A72-41B5-94F0-F566D5CD5CA1}"/>
    <cellStyle name="SAPBEXresDataEmph 10" xfId="6534" xr:uid="{47E3D2D3-2F20-48DA-9EBC-D1E101F12BAD}"/>
    <cellStyle name="SAPBEXresDataEmph 11" xfId="6837" xr:uid="{D6D6E4FE-EDBD-4367-A1FC-A572A9BDD335}"/>
    <cellStyle name="SAPBEXresDataEmph 2" xfId="4056" xr:uid="{582107ED-8E1B-4062-BD14-54657078D030}"/>
    <cellStyle name="SAPBEXresDataEmph 2 2" xfId="4057" xr:uid="{E160367C-E421-49B7-9590-526FDC0B419A}"/>
    <cellStyle name="SAPBEXresDataEmph 2 2 2" xfId="4058" xr:uid="{1FCF6D11-536D-4A46-85FB-AC4812514BA8}"/>
    <cellStyle name="SAPBEXresDataEmph 2 2 2 2" xfId="5305" xr:uid="{47358546-5D39-43C4-8F27-C79CBD66219D}"/>
    <cellStyle name="SAPBEXresDataEmph 2 2 2 3" xfId="5717" xr:uid="{F33CAB81-5DB8-4427-91A5-55B004417EE0}"/>
    <cellStyle name="SAPBEXresDataEmph 2 2 2 4" xfId="6132" xr:uid="{CD090747-70A2-4E15-A7D7-448EE007C450}"/>
    <cellStyle name="SAPBEXresDataEmph 2 2 2 5" xfId="6537" xr:uid="{460CB20D-9978-45B0-8DB5-F8F59B9547E2}"/>
    <cellStyle name="SAPBEXresDataEmph 2 2 2 6" xfId="6840" xr:uid="{E6BC6EA2-F918-43F8-9660-12D29264DCA4}"/>
    <cellStyle name="SAPBEXresDataEmph 2 2 3" xfId="5304" xr:uid="{4C5ED41F-2E68-4CAC-B46D-2D7E925FF0E7}"/>
    <cellStyle name="SAPBEXresDataEmph 2 2 4" xfId="5716" xr:uid="{5AA8E3BE-40BD-4602-91F4-F65F3BF57847}"/>
    <cellStyle name="SAPBEXresDataEmph 2 2 5" xfId="6131" xr:uid="{3095EB20-5F30-40BB-9D10-CD4DA00CB063}"/>
    <cellStyle name="SAPBEXresDataEmph 2 2 6" xfId="6536" xr:uid="{69925047-B79A-446D-9151-024FA05D8E2A}"/>
    <cellStyle name="SAPBEXresDataEmph 2 2 7" xfId="6839" xr:uid="{5B9B5373-EB5E-43F2-ACCA-6B4E9B0E50AB}"/>
    <cellStyle name="SAPBEXresDataEmph 2 3" xfId="4059" xr:uid="{D3E4A8E7-161A-4EB2-B7E7-430DDD7FE3E9}"/>
    <cellStyle name="SAPBEXresDataEmph 2 3 2" xfId="5306" xr:uid="{59B50CFC-3AA9-48DC-8F54-F361D23828C4}"/>
    <cellStyle name="SAPBEXresDataEmph 2 3 3" xfId="5718" xr:uid="{C4C0245A-CB1B-40A4-95D0-598E3505A7C8}"/>
    <cellStyle name="SAPBEXresDataEmph 2 3 4" xfId="6133" xr:uid="{93E9BD6C-DEB6-427C-8499-400770BF0FFB}"/>
    <cellStyle name="SAPBEXresDataEmph 2 3 5" xfId="6538" xr:uid="{29D4CF5F-4B13-4C17-B7C9-0E5109181CB4}"/>
    <cellStyle name="SAPBEXresDataEmph 2 3 6" xfId="6841" xr:uid="{D87A3E37-DDB4-48F9-864C-7E7083F25963}"/>
    <cellStyle name="SAPBEXresDataEmph 2 4" xfId="5303" xr:uid="{31D102BF-19CB-4B6B-8232-F2E351DCB5C2}"/>
    <cellStyle name="SAPBEXresDataEmph 2 5" xfId="5715" xr:uid="{B9376BF7-460C-4DE0-8649-E33700FEC938}"/>
    <cellStyle name="SAPBEXresDataEmph 2 6" xfId="6130" xr:uid="{8FB80758-B42B-4996-83C2-A411D372B736}"/>
    <cellStyle name="SAPBEXresDataEmph 2 7" xfId="6535" xr:uid="{6AFFA4E5-A2AA-4368-8B98-566AF425E633}"/>
    <cellStyle name="SAPBEXresDataEmph 2 8" xfId="6838" xr:uid="{453845C3-21A8-460B-9FA5-5F1524C8CAE2}"/>
    <cellStyle name="SAPBEXresDataEmph 3" xfId="4060" xr:uid="{85599F42-7BAC-423A-9F51-B2DE10136C32}"/>
    <cellStyle name="SAPBEXresDataEmph 3 2" xfId="4061" xr:uid="{2EC3D073-3618-413F-AC01-82B426915017}"/>
    <cellStyle name="SAPBEXresDataEmph 3 2 2" xfId="5308" xr:uid="{DCB13F23-91D4-4FC0-B4B7-F4A564C19B98}"/>
    <cellStyle name="SAPBEXresDataEmph 3 2 3" xfId="5720" xr:uid="{C5D891F0-E80D-4BA9-9706-9F712CAA7EF7}"/>
    <cellStyle name="SAPBEXresDataEmph 3 2 4" xfId="6135" xr:uid="{B4FD75A6-33A0-4E9C-83A4-5D2FBAC0DE08}"/>
    <cellStyle name="SAPBEXresDataEmph 3 2 5" xfId="6540" xr:uid="{630599EA-F9F8-4807-A093-0A7DC33C6D89}"/>
    <cellStyle name="SAPBEXresDataEmph 3 2 6" xfId="6843" xr:uid="{BB8FC976-FA75-4732-A37D-0F96BA83F2BB}"/>
    <cellStyle name="SAPBEXresDataEmph 3 3" xfId="5307" xr:uid="{97FE0114-FBDB-4C4C-B688-B1D49ABA28FC}"/>
    <cellStyle name="SAPBEXresDataEmph 3 4" xfId="5719" xr:uid="{E4F33595-796F-465C-B3EC-BB53E9786CB6}"/>
    <cellStyle name="SAPBEXresDataEmph 3 5" xfId="6134" xr:uid="{FD0EE617-6B99-4391-9EB8-7C38B259A88A}"/>
    <cellStyle name="SAPBEXresDataEmph 3 6" xfId="6539" xr:uid="{1786E5AE-A024-4FE9-B38B-5AE2E552D24B}"/>
    <cellStyle name="SAPBEXresDataEmph 3 7" xfId="6842" xr:uid="{31A2FFFD-3FAF-4A35-A90A-A31B5F81B163}"/>
    <cellStyle name="SAPBEXresDataEmph 4" xfId="4062" xr:uid="{91C9250F-0551-4E01-986A-EE28ABFDC77D}"/>
    <cellStyle name="SAPBEXresDataEmph 4 2" xfId="4063" xr:uid="{493B97C6-70FE-406A-A18D-F17449246263}"/>
    <cellStyle name="SAPBEXresDataEmph 4 2 2" xfId="5310" xr:uid="{97E11FC7-7F08-48C8-BD29-2A0073710AAF}"/>
    <cellStyle name="SAPBEXresDataEmph 4 2 3" xfId="5722" xr:uid="{3FF86198-65AA-466C-BB04-03B991F444BB}"/>
    <cellStyle name="SAPBEXresDataEmph 4 2 4" xfId="6137" xr:uid="{E59D9AFC-3CD4-4D4B-A1CB-1D5C5E082E69}"/>
    <cellStyle name="SAPBEXresDataEmph 4 2 5" xfId="6542" xr:uid="{7E7CCFE1-E1FA-4CF2-8EA6-1AD42CA52A5C}"/>
    <cellStyle name="SAPBEXresDataEmph 4 2 6" xfId="6845" xr:uid="{C54CC8A4-FE43-46E2-9845-445BA65D6C4A}"/>
    <cellStyle name="SAPBEXresDataEmph 4 3" xfId="5309" xr:uid="{72E4EEED-C096-4299-9531-E28F75EFE96F}"/>
    <cellStyle name="SAPBEXresDataEmph 4 4" xfId="5721" xr:uid="{345FAB19-36E5-4BB7-852C-3838F971A67D}"/>
    <cellStyle name="SAPBEXresDataEmph 4 5" xfId="6136" xr:uid="{563592D1-777D-4299-86FD-257A069596A9}"/>
    <cellStyle name="SAPBEXresDataEmph 4 6" xfId="6541" xr:uid="{A04489DF-0E21-4BFA-938F-029E55CC97DA}"/>
    <cellStyle name="SAPBEXresDataEmph 4 7" xfId="6844" xr:uid="{2544708D-440C-4641-B8B0-D054EF9A7F6C}"/>
    <cellStyle name="SAPBEXresDataEmph 5" xfId="4064" xr:uid="{2F3046F5-CD8F-4A1D-B55A-F06E9174DEA2}"/>
    <cellStyle name="SAPBEXresDataEmph 5 2" xfId="4065" xr:uid="{AA44F926-66DB-4A6E-BE19-1D2EA9E829D2}"/>
    <cellStyle name="SAPBEXresDataEmph 5 2 2" xfId="5312" xr:uid="{6F4BDBEA-6213-4D38-9030-AEBF095332CE}"/>
    <cellStyle name="SAPBEXresDataEmph 5 2 3" xfId="5724" xr:uid="{8DF0AD17-4A74-45F2-84D9-64C8F44D9EE7}"/>
    <cellStyle name="SAPBEXresDataEmph 5 2 4" xfId="6139" xr:uid="{B1D1334C-DAF5-4BE1-B0E2-8485496D53BA}"/>
    <cellStyle name="SAPBEXresDataEmph 5 2 5" xfId="6544" xr:uid="{07D50626-8459-4CC9-BBB8-A4B46270A468}"/>
    <cellStyle name="SAPBEXresDataEmph 5 2 6" xfId="6847" xr:uid="{0E500B94-2E23-4FC3-9CF2-421AEAF86EB2}"/>
    <cellStyle name="SAPBEXresDataEmph 5 3" xfId="5311" xr:uid="{68C629BE-A0B8-4A8C-9BCB-FFD0F5F4946D}"/>
    <cellStyle name="SAPBEXresDataEmph 5 4" xfId="5723" xr:uid="{0B5703A9-6533-4625-B019-D7B2D6327642}"/>
    <cellStyle name="SAPBEXresDataEmph 5 5" xfId="6138" xr:uid="{E1645319-0F70-4039-904D-AA086432A59F}"/>
    <cellStyle name="SAPBEXresDataEmph 5 6" xfId="6543" xr:uid="{66C3253A-D035-40FD-97A3-6E0D6079A060}"/>
    <cellStyle name="SAPBEXresDataEmph 5 7" xfId="6846" xr:uid="{EB928945-0E3F-4244-B73A-E60982CF868D}"/>
    <cellStyle name="SAPBEXresDataEmph 6" xfId="4066" xr:uid="{B5C09BCD-C8AE-4AF9-A505-7B06C9FCDDBD}"/>
    <cellStyle name="SAPBEXresDataEmph 6 2" xfId="5313" xr:uid="{E6D5589C-94F3-4BA6-AA18-D3E7F1ABF99B}"/>
    <cellStyle name="SAPBEXresDataEmph 6 3" xfId="5725" xr:uid="{E2E59AF9-466D-4DC9-9C9F-4F1B39A8BA4D}"/>
    <cellStyle name="SAPBEXresDataEmph 6 4" xfId="6140" xr:uid="{CE3B2F92-97D4-42D0-A1A7-C7A9F4FA6425}"/>
    <cellStyle name="SAPBEXresDataEmph 6 5" xfId="6545" xr:uid="{38B6942B-C1D7-49F9-A1DB-BE88E064908F}"/>
    <cellStyle name="SAPBEXresDataEmph 6 6" xfId="6848" xr:uid="{03BC1BCA-7FF0-45F8-9E9B-E5DA8AFD574B}"/>
    <cellStyle name="SAPBEXresDataEmph 7" xfId="5302" xr:uid="{27609915-D46B-40F8-BB33-B57B919A3E6B}"/>
    <cellStyle name="SAPBEXresDataEmph 8" xfId="5714" xr:uid="{7B4BFF52-CA11-4546-990B-EEEDCBBA4B61}"/>
    <cellStyle name="SAPBEXresDataEmph 9" xfId="6129" xr:uid="{D164C480-430B-4618-AB5F-80A16B86A3BA}"/>
    <cellStyle name="SAPBEXresItem" xfId="4067" xr:uid="{4F8D583F-5896-4F73-8DF2-329524033172}"/>
    <cellStyle name="SAPBEXresItem 10" xfId="6546" xr:uid="{AB6007FF-69E5-49FA-9F61-0088000EE701}"/>
    <cellStyle name="SAPBEXresItem 11" xfId="6849" xr:uid="{33665118-02CD-43F5-A1B5-748CA15AD40B}"/>
    <cellStyle name="SAPBEXresItem 2" xfId="4068" xr:uid="{268E0083-788C-42A5-9F0F-7B8FB5074F59}"/>
    <cellStyle name="SAPBEXresItem 2 2" xfId="4069" xr:uid="{AD9A4643-E246-4E86-8425-9E4B1063535C}"/>
    <cellStyle name="SAPBEXresItem 2 2 2" xfId="4070" xr:uid="{28AE43F5-178C-4233-8B6B-64D7AA0398E2}"/>
    <cellStyle name="SAPBEXresItem 2 2 2 2" xfId="5317" xr:uid="{664279EF-3AB4-478A-9C5E-B3A1F209D961}"/>
    <cellStyle name="SAPBEXresItem 2 2 2 3" xfId="5729" xr:uid="{3C60AB44-56AC-4C52-9C35-E3538126519D}"/>
    <cellStyle name="SAPBEXresItem 2 2 2 4" xfId="6144" xr:uid="{6FFB12ED-1A5A-496E-AE86-041B6667A71F}"/>
    <cellStyle name="SAPBEXresItem 2 2 2 5" xfId="6549" xr:uid="{CED730F2-CA7E-42BF-9A7C-27D6F813AA4B}"/>
    <cellStyle name="SAPBEXresItem 2 2 2 6" xfId="6852" xr:uid="{EC821378-FB5F-4AB2-BB9B-05C64D815996}"/>
    <cellStyle name="SAPBEXresItem 2 2 3" xfId="5316" xr:uid="{F7BD4115-D524-43AC-9277-53793F831B62}"/>
    <cellStyle name="SAPBEXresItem 2 2 4" xfId="5728" xr:uid="{FA00A49D-59F1-41F4-9620-58864C91B562}"/>
    <cellStyle name="SAPBEXresItem 2 2 5" xfId="6143" xr:uid="{694D53EA-5F1B-4B4D-9159-03B896FF2C02}"/>
    <cellStyle name="SAPBEXresItem 2 2 6" xfId="6548" xr:uid="{81E5BF5A-90BE-4F6A-9464-CCA8308B2CE6}"/>
    <cellStyle name="SAPBEXresItem 2 2 7" xfId="6851" xr:uid="{312D3034-7FDA-4DB3-8CC9-59C135889007}"/>
    <cellStyle name="SAPBEXresItem 2 3" xfId="4071" xr:uid="{323D82BC-C45E-4C61-AE90-FEFF82D031F0}"/>
    <cellStyle name="SAPBEXresItem 2 3 2" xfId="5318" xr:uid="{F79DCF06-3A1D-4E0B-82ED-78CF61620775}"/>
    <cellStyle name="SAPBEXresItem 2 3 3" xfId="5730" xr:uid="{2C60D5DB-F3F4-4960-AEB3-6F406F75C43A}"/>
    <cellStyle name="SAPBEXresItem 2 3 4" xfId="6145" xr:uid="{714E1C3D-233A-49A2-9298-EF6C5F01440B}"/>
    <cellStyle name="SAPBEXresItem 2 3 5" xfId="6550" xr:uid="{6568C980-FEA7-43F2-9325-73EA5D329F35}"/>
    <cellStyle name="SAPBEXresItem 2 3 6" xfId="6853" xr:uid="{C1CAA4F7-2972-4C4D-971C-7986E5E78288}"/>
    <cellStyle name="SAPBEXresItem 2 4" xfId="5315" xr:uid="{3C986F92-8923-4CF4-8780-966B1DAB297B}"/>
    <cellStyle name="SAPBEXresItem 2 5" xfId="5727" xr:uid="{F06B213F-BCEA-45EC-B844-11120BECEE83}"/>
    <cellStyle name="SAPBEXresItem 2 6" xfId="6142" xr:uid="{21396D2E-E8B9-49F3-8877-F8C1EC79B851}"/>
    <cellStyle name="SAPBEXresItem 2 7" xfId="6547" xr:uid="{F21742D6-F5B1-40D6-9512-8C8352F0D19F}"/>
    <cellStyle name="SAPBEXresItem 2 8" xfId="6850" xr:uid="{214E7E2A-3719-4DD2-9AD3-D7E0A4C6BFD8}"/>
    <cellStyle name="SAPBEXresItem 3" xfId="4072" xr:uid="{691781F0-C014-49B8-99DF-5C0E00DA2AF2}"/>
    <cellStyle name="SAPBEXresItem 3 2" xfId="4073" xr:uid="{1BE38EEF-06DC-4DD8-B791-6629D5994563}"/>
    <cellStyle name="SAPBEXresItem 3 2 2" xfId="5320" xr:uid="{79EBA05B-A84B-4FB0-AA18-F55124143B0B}"/>
    <cellStyle name="SAPBEXresItem 3 2 3" xfId="5732" xr:uid="{B65F394E-D30C-47E0-BDB2-F1FEA40AB21A}"/>
    <cellStyle name="SAPBEXresItem 3 2 4" xfId="6147" xr:uid="{200B8FF9-1568-498B-BC9E-67F9D7F0EB6A}"/>
    <cellStyle name="SAPBEXresItem 3 2 5" xfId="6552" xr:uid="{17CD03BD-90FC-4345-B655-D919A7E2863F}"/>
    <cellStyle name="SAPBEXresItem 3 2 6" xfId="6855" xr:uid="{3F1DDD41-67F1-4021-9A03-2B1E8C4A0827}"/>
    <cellStyle name="SAPBEXresItem 3 3" xfId="5319" xr:uid="{74DDEF14-2921-456B-ACED-2B21D94934BE}"/>
    <cellStyle name="SAPBEXresItem 3 4" xfId="5731" xr:uid="{74176751-7254-468E-B456-8205FD93340B}"/>
    <cellStyle name="SAPBEXresItem 3 5" xfId="6146" xr:uid="{A671AD55-4F1C-40F0-9919-3DA72D400022}"/>
    <cellStyle name="SAPBEXresItem 3 6" xfId="6551" xr:uid="{955C126B-DED4-4657-8E1C-A8207A130953}"/>
    <cellStyle name="SAPBEXresItem 3 7" xfId="6854" xr:uid="{2D700FF3-F561-48C4-BDCA-9D961786C9E7}"/>
    <cellStyle name="SAPBEXresItem 4" xfId="4074" xr:uid="{F0DFD28C-5A8B-4F79-A624-C28D71191AA5}"/>
    <cellStyle name="SAPBEXresItem 4 2" xfId="4075" xr:uid="{364BDEA6-E0F9-4064-8735-EC1550D483B8}"/>
    <cellStyle name="SAPBEXresItem 4 2 2" xfId="5322" xr:uid="{B6B8BEFE-1DEC-45B6-880C-45FB9F2F91ED}"/>
    <cellStyle name="SAPBEXresItem 4 2 3" xfId="5734" xr:uid="{1E5B90B6-44B7-4F1D-A06D-7EE8EC70621F}"/>
    <cellStyle name="SAPBEXresItem 4 2 4" xfId="6149" xr:uid="{A9CB913E-53FC-408C-982C-5BC3AF5D2CC5}"/>
    <cellStyle name="SAPBEXresItem 4 2 5" xfId="6554" xr:uid="{56709A57-1D29-437C-8A97-54E528BF11EB}"/>
    <cellStyle name="SAPBEXresItem 4 2 6" xfId="6857" xr:uid="{8D1E1C52-7D19-46F4-B9A8-EB48C865812F}"/>
    <cellStyle name="SAPBEXresItem 4 3" xfId="5321" xr:uid="{F56083A6-97EC-4788-B21A-ADB1F3396623}"/>
    <cellStyle name="SAPBEXresItem 4 4" xfId="5733" xr:uid="{1DFD809A-3D1C-4A18-A738-59E43785261A}"/>
    <cellStyle name="SAPBEXresItem 4 5" xfId="6148" xr:uid="{5958F5D9-D862-4E2F-91F6-357279856B28}"/>
    <cellStyle name="SAPBEXresItem 4 6" xfId="6553" xr:uid="{7147959D-4BC7-4505-9CB8-9076041034EC}"/>
    <cellStyle name="SAPBEXresItem 4 7" xfId="6856" xr:uid="{1CEEF618-896B-41C6-9B19-6421A747551B}"/>
    <cellStyle name="SAPBEXresItem 5" xfId="4076" xr:uid="{FAB2C9A3-CBEF-411D-A710-52058217B7B8}"/>
    <cellStyle name="SAPBEXresItem 5 2" xfId="4077" xr:uid="{72BFFA4E-F609-492F-87D2-E91A3C82DBA8}"/>
    <cellStyle name="SAPBEXresItem 5 2 2" xfId="5324" xr:uid="{12D21ED2-C18D-46E8-BB25-68F20A550A3A}"/>
    <cellStyle name="SAPBEXresItem 5 2 3" xfId="5736" xr:uid="{939018A9-7330-454C-8AB0-10EF586E2427}"/>
    <cellStyle name="SAPBEXresItem 5 2 4" xfId="6151" xr:uid="{DED27B5B-D604-4F4F-8C1D-D10EC845F503}"/>
    <cellStyle name="SAPBEXresItem 5 2 5" xfId="6556" xr:uid="{4AEFA145-0F7F-4563-B48B-FF8BEFD93FA2}"/>
    <cellStyle name="SAPBEXresItem 5 2 6" xfId="6859" xr:uid="{C6DF5E46-4C10-4728-8A2D-F2E0167B9558}"/>
    <cellStyle name="SAPBEXresItem 5 3" xfId="5323" xr:uid="{B54E13AF-4F59-42C8-A727-28CD0E4ACB8D}"/>
    <cellStyle name="SAPBEXresItem 5 4" xfId="5735" xr:uid="{6DE1618C-D803-49DF-9C9D-E15BDB299ACC}"/>
    <cellStyle name="SAPBEXresItem 5 5" xfId="6150" xr:uid="{389EC490-9A3A-404F-A075-195B11B9AB9A}"/>
    <cellStyle name="SAPBEXresItem 5 6" xfId="6555" xr:uid="{EB4821CE-D843-4F06-80E3-C1E121BB447C}"/>
    <cellStyle name="SAPBEXresItem 5 7" xfId="6858" xr:uid="{08D34FCF-0AF0-4966-827F-9BA0F4FFC0CC}"/>
    <cellStyle name="SAPBEXresItem 6" xfId="4078" xr:uid="{ABFA5B5D-312D-4FFC-8DC0-A9901B37F965}"/>
    <cellStyle name="SAPBEXresItem 6 2" xfId="5325" xr:uid="{DAE28D9A-CF32-49D7-8089-594012482161}"/>
    <cellStyle name="SAPBEXresItem 6 3" xfId="5737" xr:uid="{2CCD627F-AA56-437B-9350-ED61090D5F44}"/>
    <cellStyle name="SAPBEXresItem 6 4" xfId="6152" xr:uid="{3EBA971E-30BB-4758-BF2E-08164054CC8B}"/>
    <cellStyle name="SAPBEXresItem 6 5" xfId="6557" xr:uid="{F60AF8B1-3C0C-45CE-909E-7C6F48229C28}"/>
    <cellStyle name="SAPBEXresItem 6 6" xfId="6860" xr:uid="{8ACAA25B-B52F-4650-953C-0D9A8F11CED9}"/>
    <cellStyle name="SAPBEXresItem 7" xfId="5314" xr:uid="{265A6A6D-CB11-412A-9B69-5AA748970E90}"/>
    <cellStyle name="SAPBEXresItem 8" xfId="5726" xr:uid="{34ECD86E-C0D3-4F2B-BEE6-2AB258471995}"/>
    <cellStyle name="SAPBEXresItem 9" xfId="6141" xr:uid="{E28B7E80-4208-45CB-92FE-9A4D58C1CFA2}"/>
    <cellStyle name="SAPBEXresItemX" xfId="4079" xr:uid="{0C8F1177-45D8-41A0-8948-4A5CB0CDEB46}"/>
    <cellStyle name="SAPBEXresItemX 10" xfId="6861" xr:uid="{F2587402-EB33-40D5-AF81-0CF6A28B8A58}"/>
    <cellStyle name="SAPBEXresItemX 2" xfId="4080" xr:uid="{507317D6-3A2D-42A0-87A5-881A15C26064}"/>
    <cellStyle name="SAPBEXresItemX 2 2" xfId="4081" xr:uid="{A466443E-CA39-4CAE-9597-27150C1DFCEE}"/>
    <cellStyle name="SAPBEXresItemX 2 2 2" xfId="5328" xr:uid="{6CBA71A6-32D1-4962-905A-4A0388177102}"/>
    <cellStyle name="SAPBEXresItemX 2 2 3" xfId="5740" xr:uid="{745A25DB-1DD6-4D2F-BF38-42BFDA28354A}"/>
    <cellStyle name="SAPBEXresItemX 2 2 4" xfId="6155" xr:uid="{666CC9D2-FA78-4256-A20D-24D12B594781}"/>
    <cellStyle name="SAPBEXresItemX 2 2 5" xfId="6560" xr:uid="{0C635D6D-2EE3-4108-8AAB-07B0A4089C8F}"/>
    <cellStyle name="SAPBEXresItemX 2 2 6" xfId="6863" xr:uid="{FA093859-68CD-4378-8736-2614525F0D0A}"/>
    <cellStyle name="SAPBEXresItemX 2 3" xfId="5327" xr:uid="{4A4C2FD6-28E9-4073-991E-F51B16ED2DBE}"/>
    <cellStyle name="SAPBEXresItemX 2 4" xfId="5739" xr:uid="{0A5039B7-32D5-461B-AA05-867F7309008F}"/>
    <cellStyle name="SAPBEXresItemX 2 5" xfId="6154" xr:uid="{876E2B89-55BA-4712-A3DA-44BD7D00DFBA}"/>
    <cellStyle name="SAPBEXresItemX 2 6" xfId="6559" xr:uid="{BAF11D80-E2BE-4283-9A9A-A29A0CB624B0}"/>
    <cellStyle name="SAPBEXresItemX 2 7" xfId="6862" xr:uid="{B66DF08E-3F1D-4A63-803A-B1AF06D9C436}"/>
    <cellStyle name="SAPBEXresItemX 3" xfId="4082" xr:uid="{55B9C9A6-5E5E-4107-90B7-E84A66145977}"/>
    <cellStyle name="SAPBEXresItemX 3 2" xfId="4083" xr:uid="{9689B882-9D57-420C-8041-3E8552B96C67}"/>
    <cellStyle name="SAPBEXresItemX 3 2 2" xfId="5330" xr:uid="{8C547C56-FA31-419C-9D40-9AF558579942}"/>
    <cellStyle name="SAPBEXresItemX 3 2 3" xfId="5742" xr:uid="{4F45288E-3897-4AC8-8C95-DFD17E23BF6B}"/>
    <cellStyle name="SAPBEXresItemX 3 2 4" xfId="6157" xr:uid="{B9851815-5719-42E4-9D1B-2C8A56615CE3}"/>
    <cellStyle name="SAPBEXresItemX 3 2 5" xfId="6562" xr:uid="{801DC668-9491-489F-8FB4-7DBDB8584357}"/>
    <cellStyle name="SAPBEXresItemX 3 2 6" xfId="6865" xr:uid="{AF907A22-5844-4763-8C1F-6AEE9097040A}"/>
    <cellStyle name="SAPBEXresItemX 3 3" xfId="5329" xr:uid="{903990BC-3B96-4D85-BF07-9794991693A9}"/>
    <cellStyle name="SAPBEXresItemX 3 4" xfId="5741" xr:uid="{7A449F89-4893-4912-BEA0-1E03DA6178CE}"/>
    <cellStyle name="SAPBEXresItemX 3 5" xfId="6156" xr:uid="{979C2817-E8C9-43B9-8534-97B29E94A9EC}"/>
    <cellStyle name="SAPBEXresItemX 3 6" xfId="6561" xr:uid="{207D1EA9-C092-45C0-96AF-75822A715DFC}"/>
    <cellStyle name="SAPBEXresItemX 3 7" xfId="6864" xr:uid="{61D35E12-A58A-4304-97F5-841617155584}"/>
    <cellStyle name="SAPBEXresItemX 4" xfId="4084" xr:uid="{DBE2A06B-5CAA-41AE-B60C-2D2D3E06799A}"/>
    <cellStyle name="SAPBEXresItemX 4 2" xfId="4085" xr:uid="{9DACB949-92DF-4E4B-BE45-077EF3DC4744}"/>
    <cellStyle name="SAPBEXresItemX 4 2 2" xfId="5332" xr:uid="{39B3F3EF-4943-4EF2-B61B-F7952061BC79}"/>
    <cellStyle name="SAPBEXresItemX 4 2 3" xfId="5744" xr:uid="{4ADF1542-5DFF-41AB-864C-CD37FDA2B3A8}"/>
    <cellStyle name="SAPBEXresItemX 4 2 4" xfId="6159" xr:uid="{2AC7B097-EF3A-48EA-83EA-8942606AA7D8}"/>
    <cellStyle name="SAPBEXresItemX 4 2 5" xfId="6564" xr:uid="{10A8F684-2951-44EC-92E0-279114A77B85}"/>
    <cellStyle name="SAPBEXresItemX 4 2 6" xfId="6867" xr:uid="{A5B240E3-D5AF-4FF0-9710-1EBE774EECFE}"/>
    <cellStyle name="SAPBEXresItemX 4 3" xfId="5331" xr:uid="{4360E0E2-AC79-472B-AA3E-7583508D9D1E}"/>
    <cellStyle name="SAPBEXresItemX 4 4" xfId="5743" xr:uid="{242696D3-AF73-4185-BAAE-272D1AD3A339}"/>
    <cellStyle name="SAPBEXresItemX 4 5" xfId="6158" xr:uid="{6E101C11-768A-4DA1-A7F6-E60B0763D414}"/>
    <cellStyle name="SAPBEXresItemX 4 6" xfId="6563" xr:uid="{4741B875-8F2A-4D00-92F8-FE91818AFA05}"/>
    <cellStyle name="SAPBEXresItemX 4 7" xfId="6866" xr:uid="{CA6C1E73-3464-4F9A-8A69-99D26E4BA229}"/>
    <cellStyle name="SAPBEXresItemX 5" xfId="4086" xr:uid="{C393D0EC-6351-4B17-AD15-EFD16388CD80}"/>
    <cellStyle name="SAPBEXresItemX 5 2" xfId="5333" xr:uid="{29EFA49F-497E-4AF7-8030-957D08DC82CD}"/>
    <cellStyle name="SAPBEXresItemX 5 3" xfId="5745" xr:uid="{6BACEFC5-1033-45F5-8DA7-8264A4DA5854}"/>
    <cellStyle name="SAPBEXresItemX 5 4" xfId="6160" xr:uid="{D976BCE6-606C-43F1-B0CB-89F6039CA5A3}"/>
    <cellStyle name="SAPBEXresItemX 5 5" xfId="6565" xr:uid="{A1D80332-FE76-40AD-BB75-F2FA143762DC}"/>
    <cellStyle name="SAPBEXresItemX 5 6" xfId="6868" xr:uid="{060E4E60-FE12-4A95-AA88-C3BFC960C1F5}"/>
    <cellStyle name="SAPBEXresItemX 6" xfId="5326" xr:uid="{68307C6C-5D5D-4A29-8A45-56C830D1C13F}"/>
    <cellStyle name="SAPBEXresItemX 7" xfId="5738" xr:uid="{040580CB-E086-4ED3-AD3B-32BDE7A0675B}"/>
    <cellStyle name="SAPBEXresItemX 8" xfId="6153" xr:uid="{19B380B9-0CEF-45D3-9468-AB15D940D94A}"/>
    <cellStyle name="SAPBEXresItemX 9" xfId="6558" xr:uid="{1A420D98-43D5-44A1-94E6-A9760D09A9C0}"/>
    <cellStyle name="SAPBEXstdData" xfId="4087" xr:uid="{F3E41012-530A-4602-9569-8B67C92E3349}"/>
    <cellStyle name="SAPBEXstdData 10" xfId="6566" xr:uid="{216CC459-74FD-4A02-ABC2-4A8B754FB3B2}"/>
    <cellStyle name="SAPBEXstdData 11" xfId="6869" xr:uid="{E79DE120-FD5B-482F-848E-A29A202DE8EE}"/>
    <cellStyle name="SAPBEXstdData 2" xfId="4088" xr:uid="{F8CE8796-9123-4BCE-BD0C-3DC3B64AD80D}"/>
    <cellStyle name="SAPBEXstdData 2 2" xfId="4089" xr:uid="{9ADA1BC7-8125-4B64-8A5B-3D55795C7891}"/>
    <cellStyle name="SAPBEXstdData 2 2 2" xfId="4090" xr:uid="{7660DA31-9197-4D80-A56F-CF61DB1B200E}"/>
    <cellStyle name="SAPBEXstdData 2 2 2 2" xfId="5337" xr:uid="{AAC8F1A1-B6AA-4CB6-8B56-485AFC256EF4}"/>
    <cellStyle name="SAPBEXstdData 2 2 2 3" xfId="5749" xr:uid="{62F13616-DD99-4EE1-BCF0-93E569D0F5EE}"/>
    <cellStyle name="SAPBEXstdData 2 2 2 4" xfId="6164" xr:uid="{527E57F9-4CF9-4444-B81E-5A0675F603E9}"/>
    <cellStyle name="SAPBEXstdData 2 2 2 5" xfId="6569" xr:uid="{50FF789E-426C-4130-A86F-41DE5AB3C8DC}"/>
    <cellStyle name="SAPBEXstdData 2 2 2 6" xfId="6872" xr:uid="{3C8A6951-8DA4-462A-9DE4-B62C3A9AF1DB}"/>
    <cellStyle name="SAPBEXstdData 2 2 3" xfId="5336" xr:uid="{F2C13D1F-3E2A-421F-810A-E4F96A7895DA}"/>
    <cellStyle name="SAPBEXstdData 2 2 4" xfId="5748" xr:uid="{21DCEDBE-09F0-4D34-A941-FA561AB2638C}"/>
    <cellStyle name="SAPBEXstdData 2 2 5" xfId="6163" xr:uid="{96BF5A3A-D5CE-480B-B644-36A2AD28BD17}"/>
    <cellStyle name="SAPBEXstdData 2 2 6" xfId="6568" xr:uid="{C0BA25CA-D25B-4E6E-8532-BD6667BAC10A}"/>
    <cellStyle name="SAPBEXstdData 2 2 7" xfId="6871" xr:uid="{9863B224-33F6-4A14-BD2D-D92B79C21A6C}"/>
    <cellStyle name="SAPBEXstdData 2 3" xfId="4091" xr:uid="{1413F6BE-EF8B-49B8-9635-7AC624F690D4}"/>
    <cellStyle name="SAPBEXstdData 2 3 2" xfId="5338" xr:uid="{D7095C50-85B3-4BD5-BEB0-06269C3B309B}"/>
    <cellStyle name="SAPBEXstdData 2 3 3" xfId="5750" xr:uid="{18E1DBD8-CD4D-4956-9521-1F1F1BDB13A9}"/>
    <cellStyle name="SAPBEXstdData 2 3 4" xfId="6165" xr:uid="{D303B52C-9118-4C9A-90B9-D5A1EBB6BCE8}"/>
    <cellStyle name="SAPBEXstdData 2 3 5" xfId="6570" xr:uid="{EDB66A2E-8CDD-437E-AF33-CA45F3AABDF7}"/>
    <cellStyle name="SAPBEXstdData 2 3 6" xfId="6873" xr:uid="{C9B21D07-85D7-435D-A764-4B4169E8C298}"/>
    <cellStyle name="SAPBEXstdData 2 4" xfId="5335" xr:uid="{E3911753-B9A6-441A-BBCE-CE7C3C03B770}"/>
    <cellStyle name="SAPBEXstdData 2 5" xfId="5747" xr:uid="{AC2BB700-7764-45F4-ADAE-B76D540FDF05}"/>
    <cellStyle name="SAPBEXstdData 2 6" xfId="6162" xr:uid="{09560658-F9A5-4CF7-95A4-2136D7D8E51B}"/>
    <cellStyle name="SAPBEXstdData 2 7" xfId="6567" xr:uid="{C4721D6D-A8F0-479E-BB41-BCD694C9FC4C}"/>
    <cellStyle name="SAPBEXstdData 2 8" xfId="6870" xr:uid="{7C7CC985-3AAD-42F4-874E-9F7619745C5E}"/>
    <cellStyle name="SAPBEXstdData 3" xfId="4092" xr:uid="{EF522501-DEE7-4F18-A54A-6EC7C636AA7F}"/>
    <cellStyle name="SAPBEXstdData 3 2" xfId="4093" xr:uid="{A7E28453-8796-49A7-9CC2-BD9A935B3F5D}"/>
    <cellStyle name="SAPBEXstdData 3 2 2" xfId="5340" xr:uid="{507ABC21-799C-4F3C-8CF2-BB203F602C6B}"/>
    <cellStyle name="SAPBEXstdData 3 2 3" xfId="5752" xr:uid="{CA19193D-53B8-48ED-B77F-5D05EBD27799}"/>
    <cellStyle name="SAPBEXstdData 3 2 4" xfId="6167" xr:uid="{A14E1241-809C-48CD-BF9A-2F4C307C9577}"/>
    <cellStyle name="SAPBEXstdData 3 2 5" xfId="6572" xr:uid="{57BDB679-0D86-4FD7-BD02-871FF2E11981}"/>
    <cellStyle name="SAPBEXstdData 3 2 6" xfId="6875" xr:uid="{A9EC9B76-135E-4F0C-BB41-B0FD844102E1}"/>
    <cellStyle name="SAPBEXstdData 3 3" xfId="5339" xr:uid="{F33CAD01-DB5A-4C26-A801-2BA5E0018D37}"/>
    <cellStyle name="SAPBEXstdData 3 4" xfId="5751" xr:uid="{03EEA5EC-61CD-4C8E-8A05-84DD9218DD03}"/>
    <cellStyle name="SAPBEXstdData 3 5" xfId="6166" xr:uid="{547D7A17-AD7B-4831-8730-47F37B59CFAD}"/>
    <cellStyle name="SAPBEXstdData 3 6" xfId="6571" xr:uid="{C9347C6E-9F46-4F3C-82F1-686931AB461A}"/>
    <cellStyle name="SAPBEXstdData 3 7" xfId="6874" xr:uid="{068C5ABD-9EC3-4C3C-84B6-03569C0D7D72}"/>
    <cellStyle name="SAPBEXstdData 4" xfId="4094" xr:uid="{43C0419B-07A3-4931-8E1E-A38B79E8AC69}"/>
    <cellStyle name="SAPBEXstdData 4 2" xfId="4095" xr:uid="{FDA66F3B-A023-4954-A78B-5E9F1E3B636A}"/>
    <cellStyle name="SAPBEXstdData 4 2 2" xfId="5342" xr:uid="{43267684-0415-4433-82AE-415177A83CDA}"/>
    <cellStyle name="SAPBEXstdData 4 2 3" xfId="5754" xr:uid="{FA51207F-A769-422E-9600-8B8A19836B69}"/>
    <cellStyle name="SAPBEXstdData 4 2 4" xfId="6169" xr:uid="{61633895-6B86-42DB-B786-342A35D105DE}"/>
    <cellStyle name="SAPBEXstdData 4 2 5" xfId="6574" xr:uid="{C01893A5-F403-4F26-9415-D199BF627032}"/>
    <cellStyle name="SAPBEXstdData 4 2 6" xfId="6877" xr:uid="{116C8FD3-8F8C-4388-9544-F2AC51586B53}"/>
    <cellStyle name="SAPBEXstdData 4 3" xfId="5341" xr:uid="{5D44EEFC-F3BB-4D48-A1A1-60AD9C805E90}"/>
    <cellStyle name="SAPBEXstdData 4 4" xfId="5753" xr:uid="{A3A18067-2DFC-4C86-9DF9-312D7290E5AF}"/>
    <cellStyle name="SAPBEXstdData 4 5" xfId="6168" xr:uid="{BCF65BDA-EDF8-471E-8361-DA75F0569D4C}"/>
    <cellStyle name="SAPBEXstdData 4 6" xfId="6573" xr:uid="{B956BBAB-C06C-4CD6-8B81-45EAB6C18306}"/>
    <cellStyle name="SAPBEXstdData 4 7" xfId="6876" xr:uid="{FDF980C2-54D7-48DF-B723-A5CD339E6868}"/>
    <cellStyle name="SAPBEXstdData 5" xfId="4096" xr:uid="{234ACACA-20A1-4AAC-9336-3F4D210CB33C}"/>
    <cellStyle name="SAPBEXstdData 5 2" xfId="4097" xr:uid="{D1D6A303-34AA-423E-9E2D-9C254D423352}"/>
    <cellStyle name="SAPBEXstdData 5 2 2" xfId="5344" xr:uid="{D3DE5B1A-9B45-4DCA-B3A4-258BA04C74BE}"/>
    <cellStyle name="SAPBEXstdData 5 2 3" xfId="5756" xr:uid="{892F3E95-D7CB-4C68-A76C-2757EEBB2ACD}"/>
    <cellStyle name="SAPBEXstdData 5 2 4" xfId="6171" xr:uid="{60B85416-79B2-4E6D-8171-444BE75ADE61}"/>
    <cellStyle name="SAPBEXstdData 5 2 5" xfId="6576" xr:uid="{8E69DB6E-C891-4FF8-AD3C-29929547878D}"/>
    <cellStyle name="SAPBEXstdData 5 2 6" xfId="6879" xr:uid="{8E8373E0-63E7-4BD7-B079-8F875FCF82F9}"/>
    <cellStyle name="SAPBEXstdData 5 3" xfId="5343" xr:uid="{4AA27850-7364-4099-9615-2EC1C7ACCCCC}"/>
    <cellStyle name="SAPBEXstdData 5 4" xfId="5755" xr:uid="{70066D9E-BADC-4FE3-AC17-2D244431DA94}"/>
    <cellStyle name="SAPBEXstdData 5 5" xfId="6170" xr:uid="{DEBC552A-F0DE-45F3-8FDC-576A83EDB6B7}"/>
    <cellStyle name="SAPBEXstdData 5 6" xfId="6575" xr:uid="{1EA179EE-71EA-4A33-9EB3-EE7C371B6D00}"/>
    <cellStyle name="SAPBEXstdData 5 7" xfId="6878" xr:uid="{7B359727-591E-450F-B0C4-80492EE43D60}"/>
    <cellStyle name="SAPBEXstdData 6" xfId="4098" xr:uid="{3860A894-550E-467A-A044-F40064DCF4D3}"/>
    <cellStyle name="SAPBEXstdData 6 2" xfId="5345" xr:uid="{E7C78543-069B-4F57-8A38-71FF317082A1}"/>
    <cellStyle name="SAPBEXstdData 6 3" xfId="5757" xr:uid="{25DC3808-DAE7-482C-B133-E2BB701042D5}"/>
    <cellStyle name="SAPBEXstdData 6 4" xfId="6172" xr:uid="{347A751E-396C-44A2-B513-A461222B86A5}"/>
    <cellStyle name="SAPBEXstdData 6 5" xfId="6577" xr:uid="{8B015ADD-DC54-47F8-9EDA-C75D3150D04A}"/>
    <cellStyle name="SAPBEXstdData 6 6" xfId="6880" xr:uid="{73200DB3-561C-499B-A94D-E6249EEA8057}"/>
    <cellStyle name="SAPBEXstdData 7" xfId="5334" xr:uid="{B35BD19B-376E-4AF1-854B-4689B55BDF6F}"/>
    <cellStyle name="SAPBEXstdData 8" xfId="5746" xr:uid="{5222E596-3263-4D30-A5B3-A48464B52A7B}"/>
    <cellStyle name="SAPBEXstdData 9" xfId="6161" xr:uid="{BBE88DD0-65A8-4BE5-95B3-97D46FE1C1AC}"/>
    <cellStyle name="SAPBEXstdData_Cartel3" xfId="4099" xr:uid="{E0FA8CB0-C49D-4DFC-92EB-49D521DFA848}"/>
    <cellStyle name="SAPBEXstdDataEmph" xfId="4100" xr:uid="{DAAE2E86-7943-4BF6-A74C-4A13743E5B5E}"/>
    <cellStyle name="SAPBEXstdDataEmph 10" xfId="6578" xr:uid="{C7AD9BFB-B133-459F-AF35-8D4B636310C6}"/>
    <cellStyle name="SAPBEXstdDataEmph 11" xfId="6881" xr:uid="{01ED1B2C-CB43-4DF2-A8F1-441D3DCD8C23}"/>
    <cellStyle name="SAPBEXstdDataEmph 2" xfId="4101" xr:uid="{5E1F71F9-A8FC-46B4-A4F5-685B2A348252}"/>
    <cellStyle name="SAPBEXstdDataEmph 2 2" xfId="4102" xr:uid="{03339077-4B69-47D2-AC36-AC8E88A04605}"/>
    <cellStyle name="SAPBEXstdDataEmph 2 2 2" xfId="4103" xr:uid="{4634397E-704C-476E-B2DA-9F779AB5B879}"/>
    <cellStyle name="SAPBEXstdDataEmph 2 2 2 2" xfId="5349" xr:uid="{8D5A2125-CCC8-4981-B7DE-975A9D506A5C}"/>
    <cellStyle name="SAPBEXstdDataEmph 2 2 2 3" xfId="5761" xr:uid="{68DD1092-BD0C-4270-82C0-4A5511CACA53}"/>
    <cellStyle name="SAPBEXstdDataEmph 2 2 2 4" xfId="6176" xr:uid="{43496D56-8D07-4F1B-B81C-584A0D487281}"/>
    <cellStyle name="SAPBEXstdDataEmph 2 2 2 5" xfId="6581" xr:uid="{8801D63E-0974-46F3-9243-928A013149CA}"/>
    <cellStyle name="SAPBEXstdDataEmph 2 2 2 6" xfId="6884" xr:uid="{3DB547CC-32D7-4F91-AD85-0F2EC8101A6E}"/>
    <cellStyle name="SAPBEXstdDataEmph 2 2 3" xfId="5348" xr:uid="{78B7529B-D9AB-4AB4-BCA9-E709FD7E84A9}"/>
    <cellStyle name="SAPBEXstdDataEmph 2 2 4" xfId="5760" xr:uid="{A36C44AD-C30A-4AAC-8233-27D1A7F38385}"/>
    <cellStyle name="SAPBEXstdDataEmph 2 2 5" xfId="6175" xr:uid="{039810FA-A553-4089-9FF3-9BE977281815}"/>
    <cellStyle name="SAPBEXstdDataEmph 2 2 6" xfId="6580" xr:uid="{D846B0F5-1102-4246-8B79-DD3ABE7C732F}"/>
    <cellStyle name="SAPBEXstdDataEmph 2 2 7" xfId="6883" xr:uid="{26EA4667-7848-4286-BBE7-DB5C0E50389D}"/>
    <cellStyle name="SAPBEXstdDataEmph 2 3" xfId="4104" xr:uid="{E7F2EF89-4AD5-493F-A614-AC0536068818}"/>
    <cellStyle name="SAPBEXstdDataEmph 2 3 2" xfId="5350" xr:uid="{552A94B8-2F2B-4E0F-9744-2C4736007ACC}"/>
    <cellStyle name="SAPBEXstdDataEmph 2 3 3" xfId="5762" xr:uid="{67BEBA8D-0F4A-48B9-886B-6D5B2F452BC9}"/>
    <cellStyle name="SAPBEXstdDataEmph 2 3 4" xfId="6177" xr:uid="{AC14A55D-484F-4B0C-A443-37CD7707E54D}"/>
    <cellStyle name="SAPBEXstdDataEmph 2 3 5" xfId="6582" xr:uid="{27B4429A-CFDD-445B-8188-1BB53857AF7E}"/>
    <cellStyle name="SAPBEXstdDataEmph 2 3 6" xfId="6885" xr:uid="{19E0B75D-DABB-4E58-8A58-9A2A35EDA8A5}"/>
    <cellStyle name="SAPBEXstdDataEmph 2 4" xfId="5347" xr:uid="{1D11973B-BD86-4026-A047-573B845A3F62}"/>
    <cellStyle name="SAPBEXstdDataEmph 2 5" xfId="5759" xr:uid="{7493C354-8431-4CCC-9E8D-D0EEE1F06843}"/>
    <cellStyle name="SAPBEXstdDataEmph 2 6" xfId="6174" xr:uid="{1F0F2711-715F-4AAB-A4B8-E8B974AC0090}"/>
    <cellStyle name="SAPBEXstdDataEmph 2 7" xfId="6579" xr:uid="{FB948C30-07AA-49FF-9C1D-8BFD9D5AA421}"/>
    <cellStyle name="SAPBEXstdDataEmph 2 8" xfId="6882" xr:uid="{36E5CA20-59E8-4AC2-98E4-F62F75EEA3CD}"/>
    <cellStyle name="SAPBEXstdDataEmph 3" xfId="4105" xr:uid="{FD15BA34-455D-4DB7-8692-68B1913A1A31}"/>
    <cellStyle name="SAPBEXstdDataEmph 3 2" xfId="4106" xr:uid="{368E00FB-01F0-4061-843D-5977894CE5A4}"/>
    <cellStyle name="SAPBEXstdDataEmph 3 2 2" xfId="5352" xr:uid="{912141E2-26A9-42E6-A640-24C3BDEBD93C}"/>
    <cellStyle name="SAPBEXstdDataEmph 3 2 3" xfId="5764" xr:uid="{CB8B59CC-F3BE-46CF-8C95-E90C4238FC8B}"/>
    <cellStyle name="SAPBEXstdDataEmph 3 2 4" xfId="6179" xr:uid="{3CEA1AC2-30FA-4C86-931B-DF942695EE63}"/>
    <cellStyle name="SAPBEXstdDataEmph 3 2 5" xfId="6584" xr:uid="{B4C988FC-D126-4C08-92A2-8BF4F918B3B8}"/>
    <cellStyle name="SAPBEXstdDataEmph 3 2 6" xfId="6887" xr:uid="{2FA99063-813C-45AF-B457-FB46249E3B53}"/>
    <cellStyle name="SAPBEXstdDataEmph 3 3" xfId="5351" xr:uid="{5C40EBE4-ED12-438B-8CB5-909B4FD04D67}"/>
    <cellStyle name="SAPBEXstdDataEmph 3 4" xfId="5763" xr:uid="{4789E264-05B3-473C-8D8A-8A72D91764CE}"/>
    <cellStyle name="SAPBEXstdDataEmph 3 5" xfId="6178" xr:uid="{F92B4796-FD9F-4DA0-B8E4-534EB9779F3C}"/>
    <cellStyle name="SAPBEXstdDataEmph 3 6" xfId="6583" xr:uid="{180AE112-5621-400F-B57E-888CA773BB05}"/>
    <cellStyle name="SAPBEXstdDataEmph 3 7" xfId="6886" xr:uid="{A83997F0-38D2-4212-8E20-DCEAC1F05C02}"/>
    <cellStyle name="SAPBEXstdDataEmph 4" xfId="4107" xr:uid="{587516F2-4913-4FFF-A963-3D8A18F16C0D}"/>
    <cellStyle name="SAPBEXstdDataEmph 4 2" xfId="4108" xr:uid="{125F9579-B75B-46F7-8E9C-DC42AB09A113}"/>
    <cellStyle name="SAPBEXstdDataEmph 4 2 2" xfId="5354" xr:uid="{2F7EE266-BDF7-464B-99A7-15D95B8712E6}"/>
    <cellStyle name="SAPBEXstdDataEmph 4 2 3" xfId="5766" xr:uid="{58F5642B-5A99-4094-A0D3-8E608CA39DC9}"/>
    <cellStyle name="SAPBEXstdDataEmph 4 2 4" xfId="6181" xr:uid="{0CEF2C09-76DE-44D4-9D57-3CB55912D16C}"/>
    <cellStyle name="SAPBEXstdDataEmph 4 2 5" xfId="6586" xr:uid="{16A14DC5-B2C0-47BF-8835-1D19E854B6DB}"/>
    <cellStyle name="SAPBEXstdDataEmph 4 2 6" xfId="6889" xr:uid="{CB71FC97-5CE5-4717-9E0F-864ABFD74D43}"/>
    <cellStyle name="SAPBEXstdDataEmph 4 3" xfId="5353" xr:uid="{6BEE293D-90C5-4377-B610-C0E8955D1849}"/>
    <cellStyle name="SAPBEXstdDataEmph 4 4" xfId="5765" xr:uid="{9AE90DC8-26B7-46D5-AA9A-EC3B57D03A1C}"/>
    <cellStyle name="SAPBEXstdDataEmph 4 5" xfId="6180" xr:uid="{216377D3-91BF-4C3C-AA6E-25EAB5CB935E}"/>
    <cellStyle name="SAPBEXstdDataEmph 4 6" xfId="6585" xr:uid="{CAEB26B1-DFD9-419D-B6CD-13755D1A30FB}"/>
    <cellStyle name="SAPBEXstdDataEmph 4 7" xfId="6888" xr:uid="{D6A311FF-B479-4181-81D1-23A97EF01EF0}"/>
    <cellStyle name="SAPBEXstdDataEmph 5" xfId="4109" xr:uid="{99C50A55-3907-4D8C-BFC7-842BBB2249DB}"/>
    <cellStyle name="SAPBEXstdDataEmph 5 2" xfId="4110" xr:uid="{AAA843BB-E63D-45DF-BE47-03982B4076D3}"/>
    <cellStyle name="SAPBEXstdDataEmph 5 2 2" xfId="5356" xr:uid="{C7709D2D-68EA-4715-875D-11F455ACCDF8}"/>
    <cellStyle name="SAPBEXstdDataEmph 5 2 3" xfId="5768" xr:uid="{04860284-C37F-4F58-B94E-C155B84349E1}"/>
    <cellStyle name="SAPBEXstdDataEmph 5 2 4" xfId="6183" xr:uid="{C6BBFA29-92AE-4560-B30F-F9BC8895D3A7}"/>
    <cellStyle name="SAPBEXstdDataEmph 5 2 5" xfId="6588" xr:uid="{13DA9992-80C8-4558-8265-F66C2A831EFA}"/>
    <cellStyle name="SAPBEXstdDataEmph 5 2 6" xfId="6891" xr:uid="{4AFDE2F1-3A69-446D-9DC9-A25FFE1C1FCC}"/>
    <cellStyle name="SAPBEXstdDataEmph 5 3" xfId="5355" xr:uid="{1927398E-71E4-4285-86BC-CD6DE3E85BF7}"/>
    <cellStyle name="SAPBEXstdDataEmph 5 4" xfId="5767" xr:uid="{C504B17E-6338-4D1A-88A6-4C2AD87E162F}"/>
    <cellStyle name="SAPBEXstdDataEmph 5 5" xfId="6182" xr:uid="{55B75511-8F29-4E35-B82E-0A6252318751}"/>
    <cellStyle name="SAPBEXstdDataEmph 5 6" xfId="6587" xr:uid="{3465FD4B-72D7-4612-BBBF-B084AB3F4052}"/>
    <cellStyle name="SAPBEXstdDataEmph 5 7" xfId="6890" xr:uid="{0E88C156-1A0C-4FBE-8753-E1A4C56EC0CF}"/>
    <cellStyle name="SAPBEXstdDataEmph 6" xfId="4111" xr:uid="{A8D508E8-DFEB-42B0-97EC-B1AF12846F80}"/>
    <cellStyle name="SAPBEXstdDataEmph 6 2" xfId="5357" xr:uid="{C320F827-03A5-44E1-96D6-81668C12708C}"/>
    <cellStyle name="SAPBEXstdDataEmph 6 3" xfId="5769" xr:uid="{5AB3031B-7C46-43C5-A415-88517E64C0C1}"/>
    <cellStyle name="SAPBEXstdDataEmph 6 4" xfId="6184" xr:uid="{C2A8DBD5-4A4D-4454-840F-0D95B55B91CA}"/>
    <cellStyle name="SAPBEXstdDataEmph 6 5" xfId="6589" xr:uid="{86CFD581-8926-4A4A-94CE-CB1836DDAD12}"/>
    <cellStyle name="SAPBEXstdDataEmph 6 6" xfId="6892" xr:uid="{38FE25EC-0A33-4D62-9A66-CC6DE05A99DF}"/>
    <cellStyle name="SAPBEXstdDataEmph 7" xfId="5346" xr:uid="{7FDA3E50-E39E-4D39-BFC0-7AD8DD7BD67B}"/>
    <cellStyle name="SAPBEXstdDataEmph 8" xfId="5758" xr:uid="{A359957A-2985-4871-A19A-CF76C81EF11C}"/>
    <cellStyle name="SAPBEXstdDataEmph 9" xfId="6173" xr:uid="{1668AEEB-12DB-4C5B-8B2D-193E0DA8C231}"/>
    <cellStyle name="SAPBEXstdItem" xfId="4112" xr:uid="{24023031-292E-4EF5-81B1-E6F70E8BB992}"/>
    <cellStyle name="SAPBEXstdItem 10" xfId="5358" xr:uid="{97FC00EA-7AA9-4153-AAF3-899C2FCCC45D}"/>
    <cellStyle name="SAPBEXstdItem 11" xfId="5770" xr:uid="{12550EBD-CB43-42F9-88ED-590959136A71}"/>
    <cellStyle name="SAPBEXstdItem 12" xfId="6185" xr:uid="{EDFC7750-A140-4F87-898D-5429FFC76315}"/>
    <cellStyle name="SAPBEXstdItem 13" xfId="6590" xr:uid="{47CE5748-2BD1-4950-9138-86992918EDEF}"/>
    <cellStyle name="SAPBEXstdItem 14" xfId="6893" xr:uid="{E7D6BBB0-D6AE-43D7-9C65-BBEE4C3FAAA0}"/>
    <cellStyle name="SAPBEXstdItem 2" xfId="4113" xr:uid="{D975BC8C-14A5-4AB9-9224-EA88F4F5618A}"/>
    <cellStyle name="SAPBEXstdItem 2 2" xfId="4114" xr:uid="{C5A34A9B-3624-4BE7-A2AC-753C4193F006}"/>
    <cellStyle name="SAPBEXstdItem 2 2 2" xfId="4115" xr:uid="{38B39E6F-5AD1-4878-A396-0A191A9D7A0E}"/>
    <cellStyle name="SAPBEXstdItem 2 2 2 2" xfId="5361" xr:uid="{45139301-1672-4EC6-91C0-98A5A45E904E}"/>
    <cellStyle name="SAPBEXstdItem 2 2 2 3" xfId="5773" xr:uid="{4A05640E-646B-4185-9810-104AC89C5D49}"/>
    <cellStyle name="SAPBEXstdItem 2 2 2 4" xfId="6188" xr:uid="{3E3B2709-D680-4358-9E18-54BFD31C25EE}"/>
    <cellStyle name="SAPBEXstdItem 2 2 2 5" xfId="6593" xr:uid="{D2D8290D-7867-49C5-A1D7-9F0484D4AD60}"/>
    <cellStyle name="SAPBEXstdItem 2 2 2 6" xfId="6896" xr:uid="{E3C90A09-A27A-42A0-A7FC-1A80DBC43FC4}"/>
    <cellStyle name="SAPBEXstdItem 2 2 3" xfId="5360" xr:uid="{C0E4EC92-A332-4497-9173-5EF611284340}"/>
    <cellStyle name="SAPBEXstdItem 2 2 4" xfId="5772" xr:uid="{9473EB0C-6EFF-470F-8C5B-548B21E0EE43}"/>
    <cellStyle name="SAPBEXstdItem 2 2 5" xfId="6187" xr:uid="{E3A13534-0183-46F4-972C-18F76A798ECE}"/>
    <cellStyle name="SAPBEXstdItem 2 2 6" xfId="6592" xr:uid="{3DFF8AAD-B4FF-4BE7-89F9-4F019CB47D47}"/>
    <cellStyle name="SAPBEXstdItem 2 2 7" xfId="6895" xr:uid="{8AC0A772-DCC6-4CF5-97E8-C745CD43C1C2}"/>
    <cellStyle name="SAPBEXstdItem 2 3" xfId="4116" xr:uid="{B3565B89-6541-47CE-A0AF-FC89710F9AFF}"/>
    <cellStyle name="SAPBEXstdItem 2 3 2" xfId="4117" xr:uid="{60D8DF71-5CD4-4092-83FC-098DF1859FE1}"/>
    <cellStyle name="SAPBEXstdItem 2 3 2 2" xfId="5363" xr:uid="{06A6E2A8-C182-492B-83A1-B41D65FCCEDF}"/>
    <cellStyle name="SAPBEXstdItem 2 3 2 3" xfId="5775" xr:uid="{EE7B0E99-C1EC-4FD6-8311-C8219CD3A5BF}"/>
    <cellStyle name="SAPBEXstdItem 2 3 2 4" xfId="6190" xr:uid="{C1B032A6-AF50-42EE-A985-ED7540F96AFB}"/>
    <cellStyle name="SAPBEXstdItem 2 3 2 5" xfId="6595" xr:uid="{B320523A-A6DA-42D5-865C-A1ACD217C83F}"/>
    <cellStyle name="SAPBEXstdItem 2 3 2 6" xfId="6898" xr:uid="{E9EB98B9-07E6-4397-968A-8AA1241A02ED}"/>
    <cellStyle name="SAPBEXstdItem 2 3 3" xfId="5362" xr:uid="{56105F09-9B5A-4456-BAAF-3128682D9C9F}"/>
    <cellStyle name="SAPBEXstdItem 2 3 4" xfId="5774" xr:uid="{AC18CBE3-3217-482E-A280-3E47B435FC20}"/>
    <cellStyle name="SAPBEXstdItem 2 3 5" xfId="6189" xr:uid="{958A1B21-ED85-455E-9B15-45C41CDBFD89}"/>
    <cellStyle name="SAPBEXstdItem 2 3 6" xfId="6594" xr:uid="{A5AF9104-1192-4DC2-B60E-BA57E16E4A20}"/>
    <cellStyle name="SAPBEXstdItem 2 3 7" xfId="6897" xr:uid="{8001FDE7-A872-4BF9-A685-E0CDE5F96955}"/>
    <cellStyle name="SAPBEXstdItem 2 4" xfId="4118" xr:uid="{7024F6A7-B1D0-4487-9358-19DFDB2F7A0B}"/>
    <cellStyle name="SAPBEXstdItem 2 4 2" xfId="5364" xr:uid="{837D4FFA-B511-4650-BB3B-0AF784034F93}"/>
    <cellStyle name="SAPBEXstdItem 2 4 3" xfId="5776" xr:uid="{EB781B2C-062A-42DE-84EE-EC21ECD35D07}"/>
    <cellStyle name="SAPBEXstdItem 2 4 4" xfId="6191" xr:uid="{7AE54B3F-378D-4C4E-8080-D2F94BFAE0A7}"/>
    <cellStyle name="SAPBEXstdItem 2 4 5" xfId="6596" xr:uid="{82B289EA-C8B0-426D-B633-7E18B8AF53C4}"/>
    <cellStyle name="SAPBEXstdItem 2 4 6" xfId="6899" xr:uid="{072D8EFC-8D3E-4C49-A837-060604A9BDC7}"/>
    <cellStyle name="SAPBEXstdItem 2 5" xfId="5359" xr:uid="{A69297F9-832F-4B3D-B1BC-E76612D64551}"/>
    <cellStyle name="SAPBEXstdItem 2 6" xfId="5771" xr:uid="{630E56BC-7831-4657-8C62-EE0F334C9644}"/>
    <cellStyle name="SAPBEXstdItem 2 7" xfId="6186" xr:uid="{C66C527B-0942-41F5-967E-72E3FEFB8273}"/>
    <cellStyle name="SAPBEXstdItem 2 8" xfId="6591" xr:uid="{1AA2CF9A-2FE1-4E43-ADE2-1B08671557F8}"/>
    <cellStyle name="SAPBEXstdItem 2 9" xfId="6894" xr:uid="{E91848F4-A661-4678-BBE0-31268392102F}"/>
    <cellStyle name="SAPBEXstdItem 3" xfId="4119" xr:uid="{3241E1CA-D9C6-4691-9EE7-1ABDCD70A9D8}"/>
    <cellStyle name="SAPBEXstdItem 3 2" xfId="4120" xr:uid="{B29BFE4C-D450-459F-A7D1-F97E9912244C}"/>
    <cellStyle name="SAPBEXstdItem 3 2 2" xfId="4121" xr:uid="{CF52AB4B-2C9D-40FF-A2DD-96B9B867918E}"/>
    <cellStyle name="SAPBEXstdItem 3 2 2 2" xfId="5367" xr:uid="{5A3E11E0-B4B3-44B6-85DB-EA0924DCA686}"/>
    <cellStyle name="SAPBEXstdItem 3 2 2 3" xfId="5779" xr:uid="{B5EDB7A3-B315-455F-973F-3DF5214CF124}"/>
    <cellStyle name="SAPBEXstdItem 3 2 2 4" xfId="6194" xr:uid="{22F4415E-EEF7-4F6B-8D6C-625EE7B8FEFA}"/>
    <cellStyle name="SAPBEXstdItem 3 2 2 5" xfId="6599" xr:uid="{48908524-4AA9-42BA-B20D-674E6557383F}"/>
    <cellStyle name="SAPBEXstdItem 3 2 2 6" xfId="6902" xr:uid="{55BF53C0-1926-476C-B9BE-CFDFD18BB867}"/>
    <cellStyle name="SAPBEXstdItem 3 2 3" xfId="5366" xr:uid="{A3D7F525-E11A-4E79-830D-BC07856DF0CB}"/>
    <cellStyle name="SAPBEXstdItem 3 2 4" xfId="5778" xr:uid="{75218020-B467-4608-B45A-EA8A2E1EE73C}"/>
    <cellStyle name="SAPBEXstdItem 3 2 5" xfId="6193" xr:uid="{F626E057-A981-40B1-81AB-FC68EE954AA3}"/>
    <cellStyle name="SAPBEXstdItem 3 2 6" xfId="6598" xr:uid="{C2D302A5-A386-4A55-826E-AE7BF568F2A2}"/>
    <cellStyle name="SAPBEXstdItem 3 2 7" xfId="6901" xr:uid="{F29507A0-2EBF-4948-BF5E-AA8DF15ED373}"/>
    <cellStyle name="SAPBEXstdItem 3 3" xfId="4122" xr:uid="{A4E3744C-B25C-4433-B593-28B8E058F697}"/>
    <cellStyle name="SAPBEXstdItem 3 3 2" xfId="5368" xr:uid="{0021B94C-784D-455C-8E58-89795F25C00F}"/>
    <cellStyle name="SAPBEXstdItem 3 3 3" xfId="5780" xr:uid="{CB5D773E-D8BD-476C-9BDD-6967910570BF}"/>
    <cellStyle name="SAPBEXstdItem 3 3 4" xfId="6195" xr:uid="{C037E6AE-7DE1-4ABF-B268-9E7251462BC5}"/>
    <cellStyle name="SAPBEXstdItem 3 3 5" xfId="6600" xr:uid="{2ECE747E-EB70-4C22-9442-9B09EC2D99DC}"/>
    <cellStyle name="SAPBEXstdItem 3 3 6" xfId="6903" xr:uid="{5D871F9D-F4C3-496B-91E8-EE105A348181}"/>
    <cellStyle name="SAPBEXstdItem 3 4" xfId="5365" xr:uid="{B8134FD1-7922-41B9-A165-859AB0B4B1F5}"/>
    <cellStyle name="SAPBEXstdItem 3 5" xfId="5777" xr:uid="{DC50A1C9-DA95-4A8B-A1AA-A07F61534950}"/>
    <cellStyle name="SAPBEXstdItem 3 6" xfId="6192" xr:uid="{FDBD17FE-B8D6-4DBA-9D59-45932052309A}"/>
    <cellStyle name="SAPBEXstdItem 3 7" xfId="6597" xr:uid="{17F128D2-410D-4330-BA51-D4B91456233F}"/>
    <cellStyle name="SAPBEXstdItem 3 8" xfId="6900" xr:uid="{12AC8460-47DD-469F-B4C7-1BD2355B0F1A}"/>
    <cellStyle name="SAPBEXstdItem 4" xfId="4123" xr:uid="{D8AFACBC-A999-46B0-A705-927DA16462EA}"/>
    <cellStyle name="SAPBEXstdItem 4 2" xfId="4124" xr:uid="{5FE4D026-3994-4ED3-AA4A-318455EE793C}"/>
    <cellStyle name="SAPBEXstdItem 4 2 2" xfId="5370" xr:uid="{73D97B48-15FB-44FA-AE0B-B8EE9F2E2539}"/>
    <cellStyle name="SAPBEXstdItem 4 2 3" xfId="5782" xr:uid="{8C18FF27-95BD-4EB0-BE3D-E8C5A1B63035}"/>
    <cellStyle name="SAPBEXstdItem 4 2 4" xfId="6197" xr:uid="{5D32AABE-7015-43A7-8833-273EAB32A8FE}"/>
    <cellStyle name="SAPBEXstdItem 4 2 5" xfId="6602" xr:uid="{A706C748-EF73-48D6-BD2B-C2D791C535A6}"/>
    <cellStyle name="SAPBEXstdItem 4 2 6" xfId="6905" xr:uid="{56E2CA59-C531-4F87-8C65-83FDDF879471}"/>
    <cellStyle name="SAPBEXstdItem 4 3" xfId="5369" xr:uid="{1B4EA415-CDD2-458B-9F91-FDA45F826A99}"/>
    <cellStyle name="SAPBEXstdItem 4 4" xfId="5781" xr:uid="{5F6C10AA-1514-4D41-A589-0EB5292EA44E}"/>
    <cellStyle name="SAPBEXstdItem 4 5" xfId="6196" xr:uid="{AF87E84D-D775-4C84-81E1-F5DC26DDB801}"/>
    <cellStyle name="SAPBEXstdItem 4 6" xfId="6601" xr:uid="{B0778586-3ADC-4013-BAAA-E104BF9D4A18}"/>
    <cellStyle name="SAPBEXstdItem 4 7" xfId="6904" xr:uid="{A744BD03-70F6-4261-9CAF-150DFFF3953F}"/>
    <cellStyle name="SAPBEXstdItem 5" xfId="4125" xr:uid="{82098740-71A3-415C-9FB9-82039950FC0E}"/>
    <cellStyle name="SAPBEXstdItem 5 2" xfId="4126" xr:uid="{7E373BBF-B75F-46E4-AC19-3D46E121B3AC}"/>
    <cellStyle name="SAPBEXstdItem 5 2 2" xfId="5372" xr:uid="{6E513BEF-4462-4B54-B73C-27F66DBEC90F}"/>
    <cellStyle name="SAPBEXstdItem 5 2 3" xfId="5784" xr:uid="{1F6756E7-235C-4BA3-9431-F76AC6510206}"/>
    <cellStyle name="SAPBEXstdItem 5 2 4" xfId="6199" xr:uid="{50BCBE98-5F0F-46D0-86DE-AEC90F9BF716}"/>
    <cellStyle name="SAPBEXstdItem 5 2 5" xfId="6604" xr:uid="{93BD3C88-B637-4C9C-9153-7AAF500B0DF4}"/>
    <cellStyle name="SAPBEXstdItem 5 2 6" xfId="6907" xr:uid="{DCE0CF64-BAD4-4B4B-90C4-F4FF1CE68B03}"/>
    <cellStyle name="SAPBEXstdItem 5 3" xfId="5371" xr:uid="{DCF9CC5B-E8AE-4EAC-BD20-62FEC236F5B1}"/>
    <cellStyle name="SAPBEXstdItem 5 4" xfId="5783" xr:uid="{9E766880-728D-4F22-B1F4-2F5912CA19AE}"/>
    <cellStyle name="SAPBEXstdItem 5 5" xfId="6198" xr:uid="{4E64080E-8DC5-4DB7-AF76-9796BAD84A2C}"/>
    <cellStyle name="SAPBEXstdItem 5 6" xfId="6603" xr:uid="{6A33201B-B5BA-4D07-82A4-ED6BE725E146}"/>
    <cellStyle name="SAPBEXstdItem 5 7" xfId="6906" xr:uid="{34ADC88A-712A-4697-96A6-4F5BC94983D9}"/>
    <cellStyle name="SAPBEXstdItem 6" xfId="4127" xr:uid="{8597DE48-74A5-4409-ACAE-53EFA8AE19B5}"/>
    <cellStyle name="SAPBEXstdItem 6 2" xfId="4128" xr:uid="{2DD38663-BDF2-4F6A-AEE7-E5738CA4AEC7}"/>
    <cellStyle name="SAPBEXstdItem 6 2 2" xfId="5374" xr:uid="{1C1C316D-6A2D-4964-87E1-4A3C6199A8F3}"/>
    <cellStyle name="SAPBEXstdItem 6 2 3" xfId="5786" xr:uid="{DB7A0662-B094-47CB-A9C4-0421B48F4CB7}"/>
    <cellStyle name="SAPBEXstdItem 6 2 4" xfId="6201" xr:uid="{B42D0296-4D00-4DEC-B356-5F04F7074461}"/>
    <cellStyle name="SAPBEXstdItem 6 2 5" xfId="6606" xr:uid="{9CE804B8-5C15-4D5B-9EF9-0268FCD58F28}"/>
    <cellStyle name="SAPBEXstdItem 6 2 6" xfId="6909" xr:uid="{D41A7B7B-BDED-43A3-80D6-6C4CCA7B707E}"/>
    <cellStyle name="SAPBEXstdItem 6 3" xfId="5373" xr:uid="{E91AB977-A3EB-4BA0-BAB7-9041DAFBD291}"/>
    <cellStyle name="SAPBEXstdItem 6 4" xfId="5785" xr:uid="{D483D349-C5D6-44DA-804B-1B66614ABBA8}"/>
    <cellStyle name="SAPBEXstdItem 6 5" xfId="6200" xr:uid="{DB0798C8-59DF-4E4B-9486-1EAF1779158F}"/>
    <cellStyle name="SAPBEXstdItem 6 6" xfId="6605" xr:uid="{C8E189A0-0B35-4F60-A267-10240850D5F1}"/>
    <cellStyle name="SAPBEXstdItem 6 7" xfId="6908" xr:uid="{47EBC07B-1EC7-4F3C-9E41-4EA5B1236B20}"/>
    <cellStyle name="SAPBEXstdItem 7" xfId="4129" xr:uid="{79D4A10E-DB3A-4997-89D5-10BD2CE6FFEE}"/>
    <cellStyle name="SAPBEXstdItem 7 2" xfId="4130" xr:uid="{265679BE-2BCE-4CEC-9285-D8B49D9CAB68}"/>
    <cellStyle name="SAPBEXstdItem 7 2 2" xfId="5376" xr:uid="{18080AFF-62F3-45E1-A0CC-E1434153A909}"/>
    <cellStyle name="SAPBEXstdItem 7 2 3" xfId="5788" xr:uid="{9226FED7-AE45-4206-BFD6-94E599904061}"/>
    <cellStyle name="SAPBEXstdItem 7 2 4" xfId="6203" xr:uid="{6AD43939-7A01-4D67-8516-C8E15D4F3EB4}"/>
    <cellStyle name="SAPBEXstdItem 7 2 5" xfId="6608" xr:uid="{4F082CF8-2DCE-427D-82DF-5B50342307F9}"/>
    <cellStyle name="SAPBEXstdItem 7 2 6" xfId="6911" xr:uid="{29554B9A-0153-46B8-ADBC-399CCF08E544}"/>
    <cellStyle name="SAPBEXstdItem 7 3" xfId="5375" xr:uid="{EF63F4EA-A4BA-48EA-AD10-1E62BAD3AC5B}"/>
    <cellStyle name="SAPBEXstdItem 7 4" xfId="5787" xr:uid="{11177522-ABB3-4DBD-A097-FCC6E25BFB55}"/>
    <cellStyle name="SAPBEXstdItem 7 5" xfId="6202" xr:uid="{4148601F-59C0-458D-BD8F-FEAE323F856D}"/>
    <cellStyle name="SAPBEXstdItem 7 6" xfId="6607" xr:uid="{17062902-911B-474A-B73F-ABFD03A25EB6}"/>
    <cellStyle name="SAPBEXstdItem 7 7" xfId="6910" xr:uid="{5668DA70-3FDE-4C27-B175-C1A1FFD0CDA4}"/>
    <cellStyle name="SAPBEXstdItem 8" xfId="4131" xr:uid="{7C84893D-2051-42CD-8274-59F2D7B14E0D}"/>
    <cellStyle name="SAPBEXstdItem 8 2" xfId="4132" xr:uid="{07A37EB9-F4FE-4470-A498-CD22372FD75E}"/>
    <cellStyle name="SAPBEXstdItem 8 2 2" xfId="5378" xr:uid="{212C16A1-672D-49CB-8C94-AE5C2198EAA4}"/>
    <cellStyle name="SAPBEXstdItem 8 2 3" xfId="5790" xr:uid="{A37929D2-2FB3-49B7-BC8A-8DC51321725F}"/>
    <cellStyle name="SAPBEXstdItem 8 2 4" xfId="6205" xr:uid="{ECFC75CB-8309-4D37-A406-27AEC9CA4C57}"/>
    <cellStyle name="SAPBEXstdItem 8 2 5" xfId="6610" xr:uid="{0CD3C1DB-B43B-4DE3-BBD8-31126CD27EF9}"/>
    <cellStyle name="SAPBEXstdItem 8 2 6" xfId="6913" xr:uid="{DB158938-B2B3-4A54-BB5E-EB367FD68502}"/>
    <cellStyle name="SAPBEXstdItem 8 3" xfId="5377" xr:uid="{456B44CC-CD93-45CE-A087-DC35EA742B26}"/>
    <cellStyle name="SAPBEXstdItem 8 4" xfId="5789" xr:uid="{5A530912-0135-4263-98F5-9F8993DF98CD}"/>
    <cellStyle name="SAPBEXstdItem 8 5" xfId="6204" xr:uid="{04850636-E910-4EBF-80FD-4AB4144761B3}"/>
    <cellStyle name="SAPBEXstdItem 8 6" xfId="6609" xr:uid="{BCB2EB35-18E0-43E5-BE04-42016D827CDA}"/>
    <cellStyle name="SAPBEXstdItem 8 7" xfId="6912" xr:uid="{DAE83F6F-E577-4A17-87DC-36D7D04CDA2C}"/>
    <cellStyle name="SAPBEXstdItem 9" xfId="4133" xr:uid="{D3775BC0-CE16-4CF5-982C-DDD39E095009}"/>
    <cellStyle name="SAPBEXstdItem 9 2" xfId="5379" xr:uid="{08829835-086E-4DCB-A5B9-287B0022A3AE}"/>
    <cellStyle name="SAPBEXstdItem 9 3" xfId="5791" xr:uid="{F7150971-94B8-42C9-8B95-2621CAEFF09D}"/>
    <cellStyle name="SAPBEXstdItem 9 4" xfId="6206" xr:uid="{E6D06C7A-E14D-483B-BC16-0CFE0F1511F7}"/>
    <cellStyle name="SAPBEXstdItem 9 5" xfId="6611" xr:uid="{E2796E93-CF04-4634-A8C4-261276D2541E}"/>
    <cellStyle name="SAPBEXstdItem 9 6" xfId="6914" xr:uid="{B3EC5321-B0C6-4EC3-BFD4-CFDBF8DAA0C3}"/>
    <cellStyle name="SAPBEXstdItem_2011 NEWCONSFISICI" xfId="4134" xr:uid="{0D16E7EB-22B0-4444-89EB-0E02C9629C4D}"/>
    <cellStyle name="SAPBEXstdItemX" xfId="4135" xr:uid="{AD9BAEF1-E876-4772-B6D7-012F53CD5535}"/>
    <cellStyle name="SAPBEXstdItemX 10" xfId="5792" xr:uid="{045DF12F-0A17-43AB-8C57-380DB050FCFF}"/>
    <cellStyle name="SAPBEXstdItemX 11" xfId="6207" xr:uid="{E1D596EE-754B-4967-A2D6-E306D3ED6BF3}"/>
    <cellStyle name="SAPBEXstdItemX 12" xfId="6612" xr:uid="{7A2BA607-3EC0-41BC-993A-450BEA137DA9}"/>
    <cellStyle name="SAPBEXstdItemX 13" xfId="6915" xr:uid="{5C5EEB11-2BE3-4B8A-A8E5-10BD3F8D4B82}"/>
    <cellStyle name="SAPBEXstdItemX 2" xfId="4136" xr:uid="{27D39215-B33F-4340-B5D3-2766A6909E42}"/>
    <cellStyle name="SAPBEXstdItemX 2 2" xfId="4137" xr:uid="{1F673DD3-A62B-4D34-B1D0-71EFB258F34C}"/>
    <cellStyle name="SAPBEXstdItemX 2 2 2" xfId="4138" xr:uid="{69EAE6F2-D0BD-414F-8AEA-A1D7BA97B043}"/>
    <cellStyle name="SAPBEXstdItemX 2 2 2 2" xfId="5383" xr:uid="{EE0A2719-0A60-4410-A05E-6B8E8BFE156F}"/>
    <cellStyle name="SAPBEXstdItemX 2 2 2 3" xfId="5795" xr:uid="{BE5D7C5C-5F19-47B4-A713-344DEB273FD1}"/>
    <cellStyle name="SAPBEXstdItemX 2 2 2 4" xfId="6210" xr:uid="{DA148B2E-C1E6-4E62-BA70-2FF4A68A3084}"/>
    <cellStyle name="SAPBEXstdItemX 2 2 2 5" xfId="6615" xr:uid="{CC8D0C47-2297-4C69-A130-906006EC1512}"/>
    <cellStyle name="SAPBEXstdItemX 2 2 2 6" xfId="6918" xr:uid="{4464506E-EE0A-4C1D-BC2D-8835BD66E650}"/>
    <cellStyle name="SAPBEXstdItemX 2 2 3" xfId="5382" xr:uid="{F3E51410-7235-4E5F-A2D3-27541F996273}"/>
    <cellStyle name="SAPBEXstdItemX 2 2 4" xfId="5794" xr:uid="{EF4250C5-0799-4F56-BEBF-3CC6AAF62B36}"/>
    <cellStyle name="SAPBEXstdItemX 2 2 5" xfId="6209" xr:uid="{244CCCB7-45FA-4CF3-A215-120F9489D408}"/>
    <cellStyle name="SAPBEXstdItemX 2 2 6" xfId="6614" xr:uid="{129613D5-867C-419F-BABE-FE916CC5F3E8}"/>
    <cellStyle name="SAPBEXstdItemX 2 2 7" xfId="6917" xr:uid="{0AF2728E-E5F7-4606-81A9-390F615F2E4D}"/>
    <cellStyle name="SAPBEXstdItemX 2 3" xfId="4139" xr:uid="{815BAA50-206A-400E-BC16-247E5184A73A}"/>
    <cellStyle name="SAPBEXstdItemX 2 3 2" xfId="4140" xr:uid="{A5817C16-FF9A-4637-AD95-0F911ADBB75C}"/>
    <cellStyle name="SAPBEXstdItemX 2 3 2 2" xfId="5385" xr:uid="{537C9494-1602-4154-878A-8957108B9474}"/>
    <cellStyle name="SAPBEXstdItemX 2 3 2 3" xfId="5797" xr:uid="{CFF9CC01-0E41-4542-A4C4-313A410B2E03}"/>
    <cellStyle name="SAPBEXstdItemX 2 3 2 4" xfId="6212" xr:uid="{BA4159A6-0280-4649-9E81-F2ECE91F1439}"/>
    <cellStyle name="SAPBEXstdItemX 2 3 2 5" xfId="6617" xr:uid="{0AA119E3-3605-4B31-B039-D4F603F4A93E}"/>
    <cellStyle name="SAPBEXstdItemX 2 3 2 6" xfId="6920" xr:uid="{0E273143-E23D-444F-A836-513E0C52D8C2}"/>
    <cellStyle name="SAPBEXstdItemX 2 3 3" xfId="5384" xr:uid="{306D240C-A08A-46AB-BFFB-CBA109F64CF0}"/>
    <cellStyle name="SAPBEXstdItemX 2 3 4" xfId="5796" xr:uid="{26C97CBA-9115-4E29-84A2-C888DAB6AB77}"/>
    <cellStyle name="SAPBEXstdItemX 2 3 5" xfId="6211" xr:uid="{9B57F77E-4826-4910-A569-5936E28E2B81}"/>
    <cellStyle name="SAPBEXstdItemX 2 3 6" xfId="6616" xr:uid="{04E3D99C-231F-404A-92C8-1D9FC831E88A}"/>
    <cellStyle name="SAPBEXstdItemX 2 3 7" xfId="6919" xr:uid="{6761DBD8-F0F5-46A1-97D2-FBFD26D8023D}"/>
    <cellStyle name="SAPBEXstdItemX 2 4" xfId="4141" xr:uid="{A182228E-99D9-4E73-A55C-3E0B8C2CC8FD}"/>
    <cellStyle name="SAPBEXstdItemX 2 4 2" xfId="5386" xr:uid="{87E67691-0097-41C6-BAAD-3E437750823A}"/>
    <cellStyle name="SAPBEXstdItemX 2 4 3" xfId="5798" xr:uid="{A2E0B199-8532-4CB8-9CC5-0DBE0273B221}"/>
    <cellStyle name="SAPBEXstdItemX 2 4 4" xfId="6213" xr:uid="{00472128-C194-463D-880F-AA16F56AD1BD}"/>
    <cellStyle name="SAPBEXstdItemX 2 4 5" xfId="6618" xr:uid="{D8B5C50F-D8F5-4656-9CC7-37D216079672}"/>
    <cellStyle name="SAPBEXstdItemX 2 4 6" xfId="6921" xr:uid="{B30687B7-7DD3-473B-878F-F4566AA7EF61}"/>
    <cellStyle name="SAPBEXstdItemX 2 5" xfId="5381" xr:uid="{7D23ED17-289B-42E4-A6AB-2B2A9C166949}"/>
    <cellStyle name="SAPBEXstdItemX 2 6" xfId="5793" xr:uid="{F403F5BE-3433-4274-8037-934A8A5CEBC9}"/>
    <cellStyle name="SAPBEXstdItemX 2 7" xfId="6208" xr:uid="{0DF6FFF8-903E-42DE-BD0D-CEA5E66EB707}"/>
    <cellStyle name="SAPBEXstdItemX 2 8" xfId="6613" xr:uid="{041264A6-5909-425B-B13D-80F793FE6D90}"/>
    <cellStyle name="SAPBEXstdItemX 2 9" xfId="6916" xr:uid="{1EE14692-1ABE-49DF-AF2A-9D8AC7977149}"/>
    <cellStyle name="SAPBEXstdItemX 3" xfId="4142" xr:uid="{D2136B95-D6E2-46A3-BE15-C99B1D3D23B2}"/>
    <cellStyle name="SAPBEXstdItemX 3 2" xfId="4143" xr:uid="{356F7638-6821-4196-8D64-1AD86F0CD9BB}"/>
    <cellStyle name="SAPBEXstdItemX 3 2 2" xfId="5388" xr:uid="{1B6E4B86-97B1-4DD2-B505-F2167FB3259F}"/>
    <cellStyle name="SAPBEXstdItemX 3 2 3" xfId="5800" xr:uid="{231B9A79-8C63-4284-8EC8-1A1984819165}"/>
    <cellStyle name="SAPBEXstdItemX 3 2 4" xfId="6215" xr:uid="{E72E4A9B-EA8C-46D2-B98D-7CBC194EE539}"/>
    <cellStyle name="SAPBEXstdItemX 3 2 5" xfId="6620" xr:uid="{96CBAF3A-88FA-4F70-A69D-7E8CA1A9E3E1}"/>
    <cellStyle name="SAPBEXstdItemX 3 2 6" xfId="6923" xr:uid="{E3F4E209-23FD-4FD6-AE4A-5944BFBEE2FC}"/>
    <cellStyle name="SAPBEXstdItemX 3 3" xfId="5387" xr:uid="{12DF0A9C-77C9-457D-B736-6A155F726788}"/>
    <cellStyle name="SAPBEXstdItemX 3 4" xfId="5799" xr:uid="{73D2B6B1-A71B-4636-BBD4-FD6EAF45A221}"/>
    <cellStyle name="SAPBEXstdItemX 3 5" xfId="6214" xr:uid="{0252566A-8FBA-49A9-9A2D-A3C872658C5E}"/>
    <cellStyle name="SAPBEXstdItemX 3 6" xfId="6619" xr:uid="{8EAB147E-2B2B-482D-8BFC-378A6145AAE1}"/>
    <cellStyle name="SAPBEXstdItemX 3 7" xfId="6922" xr:uid="{43BFE89B-FEBF-42A4-BDB8-C829EA578570}"/>
    <cellStyle name="SAPBEXstdItemX 4" xfId="4144" xr:uid="{A8CB63BB-D946-4B30-9BA4-A0B75A5DDABA}"/>
    <cellStyle name="SAPBEXstdItemX 4 2" xfId="4145" xr:uid="{6C4E11E3-2A96-4790-8214-BBC7B1BB856C}"/>
    <cellStyle name="SAPBEXstdItemX 4 2 2" xfId="5390" xr:uid="{A3D325CA-3A77-4569-9702-B0D3430E9A5A}"/>
    <cellStyle name="SAPBEXstdItemX 4 2 3" xfId="5802" xr:uid="{21D09601-62E9-44A8-9F33-7A4FA1D637BA}"/>
    <cellStyle name="SAPBEXstdItemX 4 2 4" xfId="6217" xr:uid="{CA59724F-0F6F-4641-8BB6-75C520F556A6}"/>
    <cellStyle name="SAPBEXstdItemX 4 2 5" xfId="6622" xr:uid="{A349AC1C-578A-4438-8AAD-26BD65A7F880}"/>
    <cellStyle name="SAPBEXstdItemX 4 2 6" xfId="6925" xr:uid="{77805A56-19A1-477A-BF1D-107E8CB16474}"/>
    <cellStyle name="SAPBEXstdItemX 4 3" xfId="5389" xr:uid="{2CF7CEB3-F060-410B-8B98-CB6D4BF76352}"/>
    <cellStyle name="SAPBEXstdItemX 4 4" xfId="5801" xr:uid="{C219DCE2-646C-4956-B4DB-A49B12B01138}"/>
    <cellStyle name="SAPBEXstdItemX 4 5" xfId="6216" xr:uid="{A9EFAA42-680E-4ED9-A74D-1FE1E602AA00}"/>
    <cellStyle name="SAPBEXstdItemX 4 6" xfId="6621" xr:uid="{59B78106-91AA-4895-A357-089EBDC59A9E}"/>
    <cellStyle name="SAPBEXstdItemX 4 7" xfId="6924" xr:uid="{9B5585C9-93A5-4F75-8FAF-5C5095967DEE}"/>
    <cellStyle name="SAPBEXstdItemX 5" xfId="4146" xr:uid="{12D4DD78-9418-45C0-868E-BC7AD4D4352F}"/>
    <cellStyle name="SAPBEXstdItemX 5 2" xfId="4147" xr:uid="{CDEFB3E8-7AE1-418A-B5B2-217ADCF0DD86}"/>
    <cellStyle name="SAPBEXstdItemX 5 2 2" xfId="5392" xr:uid="{73DA1AB3-1314-4D70-BE3C-3EC6A607C393}"/>
    <cellStyle name="SAPBEXstdItemX 5 2 3" xfId="5804" xr:uid="{590DF17D-DB72-4226-BA28-BF2D1317D63E}"/>
    <cellStyle name="SAPBEXstdItemX 5 2 4" xfId="6219" xr:uid="{335E75DE-E41F-453F-93F4-C743BA152159}"/>
    <cellStyle name="SAPBEXstdItemX 5 2 5" xfId="6624" xr:uid="{821D1331-997D-4B70-B559-4BC1D5BACB79}"/>
    <cellStyle name="SAPBEXstdItemX 5 2 6" xfId="6927" xr:uid="{77E09D02-D771-447C-8F90-2358EBBA4FA7}"/>
    <cellStyle name="SAPBEXstdItemX 5 3" xfId="5391" xr:uid="{18D54740-9AA9-4689-826C-FCC6A4112B5B}"/>
    <cellStyle name="SAPBEXstdItemX 5 4" xfId="5803" xr:uid="{E1CF2FB3-AC78-440B-BD63-27A6C678CFE7}"/>
    <cellStyle name="SAPBEXstdItemX 5 5" xfId="6218" xr:uid="{959F406B-B930-4C68-97CB-9B4EADA8C321}"/>
    <cellStyle name="SAPBEXstdItemX 5 6" xfId="6623" xr:uid="{BF1CFF21-7E6E-4267-B390-DE5DBE790A9D}"/>
    <cellStyle name="SAPBEXstdItemX 5 7" xfId="6926" xr:uid="{A7AFE914-20F9-4CAF-B834-8AD5A9CE377D}"/>
    <cellStyle name="SAPBEXstdItemX 6" xfId="4148" xr:uid="{C2C56605-7BAF-4FB8-ABE6-FA722B569AE2}"/>
    <cellStyle name="SAPBEXstdItemX 6 2" xfId="4149" xr:uid="{714424D6-F8CF-4CFD-862C-B6A3660D857F}"/>
    <cellStyle name="SAPBEXstdItemX 6 2 2" xfId="5394" xr:uid="{DA98A539-E480-48F9-BADF-3B8AEC7B4527}"/>
    <cellStyle name="SAPBEXstdItemX 6 2 3" xfId="5806" xr:uid="{51027F60-2115-454D-8491-CBA9CA49635B}"/>
    <cellStyle name="SAPBEXstdItemX 6 2 4" xfId="6221" xr:uid="{B772912D-D343-425E-BF5E-5CB535014B57}"/>
    <cellStyle name="SAPBEXstdItemX 6 2 5" xfId="6626" xr:uid="{E5240C9A-85CB-4937-9B46-BE75B9FDF6A2}"/>
    <cellStyle name="SAPBEXstdItemX 6 2 6" xfId="6929" xr:uid="{473BDC83-5E7E-4C15-BC93-2110E853EBCE}"/>
    <cellStyle name="SAPBEXstdItemX 6 3" xfId="5393" xr:uid="{3B9840F1-0ACC-4362-889E-70073B86BA75}"/>
    <cellStyle name="SAPBEXstdItemX 6 4" xfId="5805" xr:uid="{27659E9D-B038-4830-B59D-F4D1DA17D965}"/>
    <cellStyle name="SAPBEXstdItemX 6 5" xfId="6220" xr:uid="{63A56808-8A05-4B2A-B4B4-CFB601E81FE0}"/>
    <cellStyle name="SAPBEXstdItemX 6 6" xfId="6625" xr:uid="{C9D250B1-66B1-4779-9926-CAB9FAD27278}"/>
    <cellStyle name="SAPBEXstdItemX 6 7" xfId="6928" xr:uid="{86432B7B-0ED1-4BDC-BB7A-32AA03CB5A38}"/>
    <cellStyle name="SAPBEXstdItemX 7" xfId="4150" xr:uid="{F12B41C2-EF4E-4D08-872E-D58217AFEA45}"/>
    <cellStyle name="SAPBEXstdItemX 7 2" xfId="4151" xr:uid="{19ACDC06-D0F3-4686-8BB0-716732AE2AFA}"/>
    <cellStyle name="SAPBEXstdItemX 7 2 2" xfId="5396" xr:uid="{BDCB13EA-BC08-4B36-B325-3BAEE3BE976D}"/>
    <cellStyle name="SAPBEXstdItemX 7 2 3" xfId="5808" xr:uid="{9B5D464E-0328-4EC9-97F4-CBFD9D3C3215}"/>
    <cellStyle name="SAPBEXstdItemX 7 2 4" xfId="6223" xr:uid="{86A2A1D6-9387-492F-B264-AC8547A5CC10}"/>
    <cellStyle name="SAPBEXstdItemX 7 2 5" xfId="6628" xr:uid="{46A5BE17-F6E3-4D16-9538-30629DB2262F}"/>
    <cellStyle name="SAPBEXstdItemX 7 2 6" xfId="6931" xr:uid="{0D83167B-0838-4FF5-832B-FE20AEA8E31D}"/>
    <cellStyle name="SAPBEXstdItemX 7 3" xfId="5395" xr:uid="{8E15092B-C4AC-4274-8B15-6A5E97C7A9B6}"/>
    <cellStyle name="SAPBEXstdItemX 7 4" xfId="5807" xr:uid="{FEC11C00-E4BB-4CC7-A6D5-6B53453EA16C}"/>
    <cellStyle name="SAPBEXstdItemX 7 5" xfId="6222" xr:uid="{3A58AC31-53F7-4CA2-A252-B51DC0A7C4CE}"/>
    <cellStyle name="SAPBEXstdItemX 7 6" xfId="6627" xr:uid="{FCC360AB-2FCF-4B96-8005-9A642EF55C40}"/>
    <cellStyle name="SAPBEXstdItemX 7 7" xfId="6930" xr:uid="{E859FE17-9817-4F18-BF6A-0EB93A8539B1}"/>
    <cellStyle name="SAPBEXstdItemX 8" xfId="4152" xr:uid="{8301D860-BA19-4F08-9D23-84C43200CAA9}"/>
    <cellStyle name="SAPBEXstdItemX 8 2" xfId="5397" xr:uid="{FC0509E8-2071-4BE8-8ECD-2B3C5638A7DA}"/>
    <cellStyle name="SAPBEXstdItemX 8 3" xfId="5809" xr:uid="{DA65DBE2-9D6D-49D2-8309-0E50E885F5D0}"/>
    <cellStyle name="SAPBEXstdItemX 8 4" xfId="6224" xr:uid="{B71E3BE6-89B5-4953-B0E8-2060C1EFA9E4}"/>
    <cellStyle name="SAPBEXstdItemX 8 5" xfId="6629" xr:uid="{103099E4-6CA8-4E5C-B629-96A41A83E9E1}"/>
    <cellStyle name="SAPBEXstdItemX 8 6" xfId="6932" xr:uid="{4E9FBCF8-EB5A-4963-823F-150382FB1A0E}"/>
    <cellStyle name="SAPBEXstdItemX 9" xfId="5380" xr:uid="{7D3AD5F2-6598-4F96-8ABE-4B3E840C9822}"/>
    <cellStyle name="SAPBEXstdItemX_Cartel3" xfId="4153" xr:uid="{DED5FC1A-5504-49A1-B507-C37CE846568E}"/>
    <cellStyle name="SAPBEXtitle" xfId="4154" xr:uid="{EB100DDB-48EF-4B16-AC52-2AB5E56910B2}"/>
    <cellStyle name="SAPBEXtitle 2" xfId="4155" xr:uid="{E2E55348-7305-4C5A-B679-5F08C41DC429}"/>
    <cellStyle name="SAPBEXtitle 2 2" xfId="4156" xr:uid="{B00CB310-4516-40C4-B200-67B536CB9747}"/>
    <cellStyle name="SAPBEXtitle 2 3" xfId="4157" xr:uid="{3D973AED-4FC4-448A-8AE0-2435612EE8A0}"/>
    <cellStyle name="SAPBEXtitle 2 3 2" xfId="5399" xr:uid="{18051259-4D72-46C6-88DA-362FA4C2A32B}"/>
    <cellStyle name="SAPBEXtitle 2 3 3" xfId="5811" xr:uid="{56DA7F0F-83FF-430D-B208-E53EF37E613A}"/>
    <cellStyle name="SAPBEXtitle 2 3 4" xfId="6228" xr:uid="{73CB5B75-643C-4197-881D-6634771DFA79}"/>
    <cellStyle name="SAPBEXtitle 2 3 5" xfId="6631" xr:uid="{3D864481-3FAD-4318-B616-32BBB63726C3}"/>
    <cellStyle name="SAPBEXtitle 2 3 6" xfId="6934" xr:uid="{764839DB-3595-4716-A6C6-A17F5932DA46}"/>
    <cellStyle name="SAPBEXtitle 2 4" xfId="5398" xr:uid="{90D639A9-C2EB-4E3D-A649-90A11C35EB3D}"/>
    <cellStyle name="SAPBEXtitle 2 5" xfId="5810" xr:uid="{84386A44-6ECC-4068-AA44-6C0FBA202FED}"/>
    <cellStyle name="SAPBEXtitle 2 6" xfId="6226" xr:uid="{8D27B193-908B-4D43-8E9B-2DD3FF062766}"/>
    <cellStyle name="SAPBEXtitle 2 7" xfId="6630" xr:uid="{26317CA0-93D1-4CAD-82D3-3B75463D3918}"/>
    <cellStyle name="SAPBEXtitle 2 8" xfId="6933" xr:uid="{D16AF4FD-69E2-4B6D-B6D7-70FBA9051458}"/>
    <cellStyle name="SAPBEXtitle 3" xfId="4158" xr:uid="{8060F930-1239-4DB0-A8F2-20A45A3EF7CB}"/>
    <cellStyle name="SAPBEXtitle 3 2" xfId="4159" xr:uid="{02DB6764-CB33-4669-A717-228986DC4765}"/>
    <cellStyle name="SAPBEXtitle 3 2 2" xfId="5401" xr:uid="{C162B272-5772-4156-B9D2-62B3FB99C92F}"/>
    <cellStyle name="SAPBEXtitle 3 2 3" xfId="5813" xr:uid="{AAE63463-A249-4EF6-AF4A-9325D6AA5025}"/>
    <cellStyle name="SAPBEXtitle 3 2 4" xfId="6230" xr:uid="{CEAC3CB6-A914-4AD8-BE20-8B556BD892F0}"/>
    <cellStyle name="SAPBEXtitle 3 2 5" xfId="6633" xr:uid="{AE554C0B-A0A3-4778-B165-7B5DBAD03291}"/>
    <cellStyle name="SAPBEXtitle 3 2 6" xfId="6936" xr:uid="{4B9EB0AD-2738-4D75-9BFA-2CD2CAF19254}"/>
    <cellStyle name="SAPBEXtitle 3 3" xfId="5400" xr:uid="{EA0CDA59-02E5-45B8-894B-01405C8D16F5}"/>
    <cellStyle name="SAPBEXtitle 3 4" xfId="5812" xr:uid="{099636AD-42A6-46ED-BA10-0D92C77ECCF8}"/>
    <cellStyle name="SAPBEXtitle 3 5" xfId="6229" xr:uid="{31F64E00-A095-48B8-83BD-DCB05093BD40}"/>
    <cellStyle name="SAPBEXtitle 3 6" xfId="6632" xr:uid="{EDAA074A-3CDB-47D2-90F4-DF051E103EBE}"/>
    <cellStyle name="SAPBEXtitle 3 7" xfId="6935" xr:uid="{7518D81D-4DFD-40E9-AFA6-59AB80B813EB}"/>
    <cellStyle name="SAPBEXtitle 4" xfId="4160" xr:uid="{2B71E829-0D77-45E0-AD43-568E5B6D7195}"/>
    <cellStyle name="SAPBEXundefined" xfId="4161" xr:uid="{DAFB0AF8-A661-4F2A-95CE-DD7C7977F209}"/>
    <cellStyle name="SAPBEXundefined 10" xfId="6634" xr:uid="{02E2D115-9CD9-414A-A0BD-3EA726717591}"/>
    <cellStyle name="SAPBEXundefined 11" xfId="6937" xr:uid="{4BF735B7-2B44-4FAD-8D92-ECF5A7B9AC31}"/>
    <cellStyle name="SAPBEXundefined 2" xfId="4162" xr:uid="{A9D77E6B-7F5D-4BFE-98B2-78C7E592E152}"/>
    <cellStyle name="SAPBEXundefined 2 2" xfId="4163" xr:uid="{436BCB08-83E8-4CEC-AE54-5136B3C18196}"/>
    <cellStyle name="SAPBEXundefined 2 2 2" xfId="4164" xr:uid="{9067DE50-5147-444E-B8FA-4F9EF1E033A0}"/>
    <cellStyle name="SAPBEXundefined 2 2 2 2" xfId="5405" xr:uid="{27B1AE92-F88B-4C0C-90B7-74DE39C678F4}"/>
    <cellStyle name="SAPBEXundefined 2 2 2 3" xfId="5817" xr:uid="{216139FB-2BC0-41ED-9DF1-B2152E8F05D7}"/>
    <cellStyle name="SAPBEXundefined 2 2 2 4" xfId="6234" xr:uid="{707DD50B-4B4A-4490-81D0-F8BDB6F3829F}"/>
    <cellStyle name="SAPBEXundefined 2 2 2 5" xfId="6637" xr:uid="{148521F2-C74D-458C-98CB-65559CE559F4}"/>
    <cellStyle name="SAPBEXundefined 2 2 2 6" xfId="6940" xr:uid="{82424B40-A0CF-4043-B725-EBA208C4647B}"/>
    <cellStyle name="SAPBEXundefined 2 2 3" xfId="5404" xr:uid="{AFE5361E-458E-40F0-A2EE-718B46FCA473}"/>
    <cellStyle name="SAPBEXundefined 2 2 4" xfId="5816" xr:uid="{D1BBDF8C-7161-4B0D-87D6-1F5A4D89A618}"/>
    <cellStyle name="SAPBEXundefined 2 2 5" xfId="6233" xr:uid="{DE92F690-A309-47F4-B740-AAD0D37FDDAD}"/>
    <cellStyle name="SAPBEXundefined 2 2 6" xfId="6636" xr:uid="{187AE046-BF5D-4619-8719-8B5CDF9138FA}"/>
    <cellStyle name="SAPBEXundefined 2 2 7" xfId="6939" xr:uid="{9BF222DE-A235-488D-AC68-69F6E24E68C1}"/>
    <cellStyle name="SAPBEXundefined 2 3" xfId="4165" xr:uid="{2756F18D-656C-4937-B247-E79F595DBD87}"/>
    <cellStyle name="SAPBEXundefined 2 3 2" xfId="5406" xr:uid="{46357D28-7E4D-4AFF-9A60-9C17CB882FBE}"/>
    <cellStyle name="SAPBEXundefined 2 3 3" xfId="5818" xr:uid="{EB108E33-6737-4FC9-B1A1-A676FD1F7757}"/>
    <cellStyle name="SAPBEXundefined 2 3 4" xfId="6235" xr:uid="{AEFE1F73-8DBA-4676-8BAC-B30AB333B51A}"/>
    <cellStyle name="SAPBEXundefined 2 3 5" xfId="6638" xr:uid="{BD820950-D87B-48E9-B2C1-5036EB5ECBD6}"/>
    <cellStyle name="SAPBEXundefined 2 3 6" xfId="6941" xr:uid="{25C68F97-663F-4A7B-B94F-1338D327D0A9}"/>
    <cellStyle name="SAPBEXundefined 2 4" xfId="5403" xr:uid="{9E6D8596-628C-4F6D-ACEF-155E1CCD4BF2}"/>
    <cellStyle name="SAPBEXundefined 2 5" xfId="5815" xr:uid="{D3ED8474-9F23-4405-995D-21D914227A40}"/>
    <cellStyle name="SAPBEXundefined 2 6" xfId="6232" xr:uid="{95099423-21FC-49EB-8EA1-252799F92226}"/>
    <cellStyle name="SAPBEXundefined 2 7" xfId="6635" xr:uid="{8E34FFDA-9850-4D9A-8647-31C5432E6264}"/>
    <cellStyle name="SAPBEXundefined 2 8" xfId="6938" xr:uid="{BFC41E5D-D675-4547-B7A5-359AF9B27576}"/>
    <cellStyle name="SAPBEXundefined 3" xfId="4166" xr:uid="{3C86AEA7-D648-4990-A84D-D2C31D8C9256}"/>
    <cellStyle name="SAPBEXundefined 3 2" xfId="4167" xr:uid="{2A50BAC2-3B22-4347-BFAF-56392AE28535}"/>
    <cellStyle name="SAPBEXundefined 3 2 2" xfId="5408" xr:uid="{6DF214A6-D600-442D-9C94-3FC305FBB4EB}"/>
    <cellStyle name="SAPBEXundefined 3 2 3" xfId="5820" xr:uid="{0F353A90-6F04-4359-A0FE-04B7656BD43D}"/>
    <cellStyle name="SAPBEXundefined 3 2 4" xfId="6237" xr:uid="{D099FD57-F36A-401F-B52E-1D97E2A6E315}"/>
    <cellStyle name="SAPBEXundefined 3 2 5" xfId="6640" xr:uid="{60494562-32F6-43A2-9E1B-F3A1A6E2C126}"/>
    <cellStyle name="SAPBEXundefined 3 2 6" xfId="6943" xr:uid="{BDB06E3D-09D8-49FC-A68F-61565EA8F702}"/>
    <cellStyle name="SAPBEXundefined 3 3" xfId="5407" xr:uid="{6264A0B6-3E36-4442-89D3-9AF010474CC7}"/>
    <cellStyle name="SAPBEXundefined 3 4" xfId="5819" xr:uid="{556DC885-101E-4D62-9148-34D9D9B011B3}"/>
    <cellStyle name="SAPBEXundefined 3 5" xfId="6236" xr:uid="{CF5902BF-9F63-4B6A-8134-21DBA6CD8B4F}"/>
    <cellStyle name="SAPBEXundefined 3 6" xfId="6639" xr:uid="{00E68F1B-AE85-44B7-9D94-8BFF6AF5124D}"/>
    <cellStyle name="SAPBEXundefined 3 7" xfId="6942" xr:uid="{3939F47F-83BF-4BC1-94B1-BF5DF11BBE2C}"/>
    <cellStyle name="SAPBEXundefined 4" xfId="4168" xr:uid="{6D901D70-85C1-4312-95C8-0BE7DECC44D4}"/>
    <cellStyle name="SAPBEXundefined 4 2" xfId="4169" xr:uid="{A2757CA2-59EC-4B73-B17C-6817A6B397D7}"/>
    <cellStyle name="SAPBEXundefined 4 2 2" xfId="5410" xr:uid="{D97259DD-7028-4B51-ACD4-5969DB501577}"/>
    <cellStyle name="SAPBEXundefined 4 2 3" xfId="5822" xr:uid="{2A68F414-3FF7-41B8-942A-6C5CEB3680F0}"/>
    <cellStyle name="SAPBEXundefined 4 2 4" xfId="6239" xr:uid="{8037636A-82A8-4EB1-BC10-750B6FA5EFAB}"/>
    <cellStyle name="SAPBEXundefined 4 2 5" xfId="6642" xr:uid="{9B2E385F-2174-4D50-AC3B-4A86EF8C288E}"/>
    <cellStyle name="SAPBEXundefined 4 2 6" xfId="6945" xr:uid="{C9504C33-CE11-4072-B7E9-0FA1E2BA1500}"/>
    <cellStyle name="SAPBEXundefined 4 3" xfId="5409" xr:uid="{2DBCDBDB-C2A0-4449-9FCE-07B60034EDBE}"/>
    <cellStyle name="SAPBEXundefined 4 4" xfId="5821" xr:uid="{8B3F85C3-5239-4815-8AF3-EDE2C69D0DCF}"/>
    <cellStyle name="SAPBEXundefined 4 5" xfId="6238" xr:uid="{153DA481-1AA6-4C96-90B4-3D107506BB49}"/>
    <cellStyle name="SAPBEXundefined 4 6" xfId="6641" xr:uid="{0A4522F7-C7E4-42E5-BC90-6CE2589F5B4E}"/>
    <cellStyle name="SAPBEXundefined 4 7" xfId="6944" xr:uid="{B860952D-4A03-4A8C-BF1A-63F7679329D1}"/>
    <cellStyle name="SAPBEXundefined 5" xfId="4170" xr:uid="{7A50F44B-CA93-46D7-9F0C-5DF100C25EB5}"/>
    <cellStyle name="SAPBEXundefined 5 2" xfId="4171" xr:uid="{41A41B2F-662F-4B3A-971D-4D8DD12CEE57}"/>
    <cellStyle name="SAPBEXundefined 5 2 2" xfId="5412" xr:uid="{E26D2CD0-CA86-44B6-AEFE-60432D405F93}"/>
    <cellStyle name="SAPBEXundefined 5 2 3" xfId="5824" xr:uid="{D5A711AE-B53B-49B6-A3B8-4EFF4ED78F1B}"/>
    <cellStyle name="SAPBEXundefined 5 2 4" xfId="6241" xr:uid="{ED4396BF-6A0F-4AC8-99C5-72860D7E247D}"/>
    <cellStyle name="SAPBEXundefined 5 2 5" xfId="6644" xr:uid="{141354DF-CEA9-4E19-84F6-710846E7C238}"/>
    <cellStyle name="SAPBEXundefined 5 2 6" xfId="6947" xr:uid="{2EF24BD1-97FE-4D5C-A501-225D67400C60}"/>
    <cellStyle name="SAPBEXundefined 5 3" xfId="5411" xr:uid="{732A4B95-A9FB-4DA9-BD21-01D5F8D57427}"/>
    <cellStyle name="SAPBEXundefined 5 4" xfId="5823" xr:uid="{9E715CAE-0455-4F8E-9FEB-8563BE5BBDF3}"/>
    <cellStyle name="SAPBEXundefined 5 5" xfId="6240" xr:uid="{3D392787-2D23-455A-BBE1-6C61AB5784E0}"/>
    <cellStyle name="SAPBEXundefined 5 6" xfId="6643" xr:uid="{B4208D9A-4040-4A67-B6A8-A15BCD558186}"/>
    <cellStyle name="SAPBEXundefined 5 7" xfId="6946" xr:uid="{E53A5491-932A-41C3-AD80-AD65EBC2C985}"/>
    <cellStyle name="SAPBEXundefined 6" xfId="4172" xr:uid="{B79E9EC6-B517-4DA7-BBD5-01FB597AE4EC}"/>
    <cellStyle name="SAPBEXundefined 6 2" xfId="5413" xr:uid="{B7A339AA-6C76-4B6A-9EAE-945610739B50}"/>
    <cellStyle name="SAPBEXundefined 6 3" xfId="5825" xr:uid="{653804AA-E4A5-4545-BA67-0DF80B19492B}"/>
    <cellStyle name="SAPBEXundefined 6 4" xfId="6242" xr:uid="{E1FC99E0-74E0-48D9-8B19-4420542F8EB7}"/>
    <cellStyle name="SAPBEXundefined 6 5" xfId="6645" xr:uid="{A7B56FEE-5F8D-4A85-91EC-8790F4609455}"/>
    <cellStyle name="SAPBEXundefined 6 6" xfId="6948" xr:uid="{A5CDAD2F-AA50-4B42-9C25-4E09D6389873}"/>
    <cellStyle name="SAPBEXundefined 7" xfId="5402" xr:uid="{397D0188-A9C3-48F6-8742-95828A4424E6}"/>
    <cellStyle name="SAPBEXundefined 8" xfId="5814" xr:uid="{29FCEC2D-B4AF-4B34-9C27-BC4BDAECF671}"/>
    <cellStyle name="SAPBEXundefined 9" xfId="6231" xr:uid="{576D4279-D270-4C71-9F90-75A93767DC31}"/>
    <cellStyle name="Section Title no wrap" xfId="4173" xr:uid="{C1E1773E-BDF1-4053-BBE3-6AC56F557BA0}"/>
    <cellStyle name="SEM-BPS-data" xfId="4174" xr:uid="{3E74AE73-69AE-4668-8703-3EE80216054C}"/>
    <cellStyle name="SEM-BPS-head" xfId="4175" xr:uid="{A4144975-8B64-4035-ABB2-1513BF80EBFA}"/>
    <cellStyle name="SEM-BPS-head 2" xfId="4176" xr:uid="{E87C1BDA-92A8-4DB2-8577-044359F7585B}"/>
    <cellStyle name="SEM-BPS-headdata" xfId="4177" xr:uid="{5431CD92-D45F-4D78-B0D0-98D81D7E48B9}"/>
    <cellStyle name="SEM-BPS-headdata 2" xfId="4178" xr:uid="{D49FE76A-7F45-493B-99A1-16D48DB4AC53}"/>
    <cellStyle name="SEM-BPS-headkey" xfId="4179" xr:uid="{3A10771F-C520-4E58-81FA-82D0AE40567C}"/>
    <cellStyle name="SEM-BPS-headkey 2" xfId="4180" xr:uid="{C19AB7EB-F1B3-48D8-A5DB-5121BA263838}"/>
    <cellStyle name="SEM-BPS-input-on" xfId="4181" xr:uid="{3ED25E28-0787-4664-AEEC-93167BAF8E06}"/>
    <cellStyle name="SEM-BPS-key" xfId="4182" xr:uid="{7727A007-392E-4EF3-B9D1-FD64B205E7A5}"/>
    <cellStyle name="SEM-BPS-sub1" xfId="4183" xr:uid="{3F49B56E-E326-41DF-887E-D7966751CE98}"/>
    <cellStyle name="SEM-BPS-sub2" xfId="4184" xr:uid="{270B030D-6997-40F1-B9F8-69B0BD4D0D80}"/>
    <cellStyle name="SEM-BPS-total" xfId="4185" xr:uid="{36A20C42-F99A-4B56-AC35-03016EF9AC8E}"/>
    <cellStyle name="ShOut" xfId="4186" xr:uid="{796C44EE-C18E-4770-96DE-25E2B42ED385}"/>
    <cellStyle name="ShOut 2" xfId="4187" xr:uid="{41619390-6C6F-425E-96B8-4A2BE7C3844F}"/>
    <cellStyle name="Small font" xfId="4188" xr:uid="{C09611F6-5ED9-4CDA-B16A-5E38801A92A2}"/>
    <cellStyle name="SN" xfId="4189" xr:uid="{C98D832F-C644-4D4B-9A62-222DD8809891}"/>
    <cellStyle name="SN 2" xfId="4190" xr:uid="{6B2EE704-DBEA-4CED-A854-9D241740254B}"/>
    <cellStyle name="sottogruppo 1" xfId="4191" xr:uid="{40422158-FFA6-449C-8EC4-256E92EBEC36}"/>
    <cellStyle name="Sottotitolo" xfId="4192" xr:uid="{A034A71C-CB0E-480D-9697-3BB4C31D917E}"/>
    <cellStyle name="SPOl" xfId="4193" xr:uid="{8C262BB4-6287-415F-B10A-152935944CFE}"/>
    <cellStyle name="Standaard_Map2" xfId="4194" xr:uid="{51278494-D606-4827-85CA-B6714D6B3D3B}"/>
    <cellStyle name="standard" xfId="4195" xr:uid="{357D6B06-1894-4FCD-A600-11C44C0954D1}"/>
    <cellStyle name="standard 2" xfId="4196" xr:uid="{A1FB7F8E-EE8F-45D8-A194-2A17CEC57CEF}"/>
    <cellStyle name="std" xfId="4197" xr:uid="{2D8CDD97-F1B6-4101-9A13-CA986CFFE498}"/>
    <cellStyle name="Stile 1" xfId="4198" xr:uid="{735E1606-9A32-48A6-BD20-692C2D5B2C07}"/>
    <cellStyle name="Stile 1 2" xfId="4199" xr:uid="{B653DB9B-CCA8-45D0-B52E-3B6D2F62875D}"/>
    <cellStyle name="Stile 1 2 2" xfId="4200" xr:uid="{D2418D91-FB85-4E8D-B662-FEC355C68DFF}"/>
    <cellStyle name="Stile 1 3" xfId="4201" xr:uid="{EE78B137-F8B9-4240-A93C-8BB44DAB2FFD}"/>
    <cellStyle name="Stile 1 3 2" xfId="4202" xr:uid="{EC341955-E979-4B34-8D17-8F5696BCC349}"/>
    <cellStyle name="Stile 10" xfId="4203" xr:uid="{96D5BB8E-B228-4113-A737-96347FB7FD9C}"/>
    <cellStyle name="Stile 10 2" xfId="4204" xr:uid="{1C616A13-5907-48C4-A7AA-639AEED444DE}"/>
    <cellStyle name="Stile 11" xfId="4205" xr:uid="{F7B23214-6FC3-415F-90B6-60654E6E2DE7}"/>
    <cellStyle name="Stile 11 2" xfId="4206" xr:uid="{F10A963C-4719-47C1-8B7E-176D6620BEE5}"/>
    <cellStyle name="Stile 12" xfId="4207" xr:uid="{0621FBE4-71E4-4DAA-BA71-36CCDFB37FAC}"/>
    <cellStyle name="Stile 12 2" xfId="4208" xr:uid="{B9CBD4F8-1E58-4BDC-AACD-1DDA1314364C}"/>
    <cellStyle name="Stile 13" xfId="4209" xr:uid="{E3C8B4D9-870C-40C3-AE4B-B9EA6F89B7A8}"/>
    <cellStyle name="Stile 13 2" xfId="4210" xr:uid="{B3A484AB-058A-4812-BFD1-1D3B77447EB7}"/>
    <cellStyle name="Stile 14" xfId="4211" xr:uid="{9C07367B-63D1-47E4-BD2A-EE89355F088F}"/>
    <cellStyle name="Stile 14 2" xfId="4212" xr:uid="{2154F7A4-8ACC-4A0E-BE2F-08A3D5A663D8}"/>
    <cellStyle name="Stile 15" xfId="4213" xr:uid="{7A48AE51-E127-4512-85A7-5A708712FF3A}"/>
    <cellStyle name="Stile 15 2" xfId="4214" xr:uid="{87290FF1-7B73-40FE-9DD6-6B359466624E}"/>
    <cellStyle name="Stile 16" xfId="4215" xr:uid="{F1FBCCEB-68E5-4699-84B7-35E5AAFD2AFF}"/>
    <cellStyle name="Stile 16 2" xfId="4216" xr:uid="{671E6D40-FEE9-4823-8FD3-3749A224F76A}"/>
    <cellStyle name="Stile 17" xfId="4217" xr:uid="{B06A3E8A-3F68-40FA-BAFD-031B402B3193}"/>
    <cellStyle name="Stile 17 2" xfId="4218" xr:uid="{8CE825E7-ECC4-48DD-9B04-6342055ABC42}"/>
    <cellStyle name="Stile 18" xfId="4219" xr:uid="{14ABE41C-C01E-4319-AF50-51356BD33C24}"/>
    <cellStyle name="Stile 18 2" xfId="4220" xr:uid="{973342DD-80F0-421F-BEB2-2AF1FA83BF68}"/>
    <cellStyle name="Stile 19" xfId="4221" xr:uid="{DE8EF8DF-218F-477C-B01F-F8C4701EB50F}"/>
    <cellStyle name="Stile 19 2" xfId="4222" xr:uid="{EC2F4396-5F1A-41AC-AC0C-B0199DEABF1B}"/>
    <cellStyle name="Stile 2" xfId="4223" xr:uid="{B6F59A5E-23DB-4F39-8167-790306810259}"/>
    <cellStyle name="Stile 2 2" xfId="4224" xr:uid="{11516420-0436-4D2A-911F-14B43D3DBC19}"/>
    <cellStyle name="Stile 2 2 2" xfId="4225" xr:uid="{854653F3-EC9E-4EDD-8C6D-B28B0E4B2D95}"/>
    <cellStyle name="Stile 2 3" xfId="4226" xr:uid="{D329BEEA-75FD-4D6E-932C-9CC36DD574CF}"/>
    <cellStyle name="Stile 2 3 2" xfId="4227" xr:uid="{F3C27ED9-68FB-47BB-9863-5AD624A281FE}"/>
    <cellStyle name="Stile 20" xfId="4228" xr:uid="{12484E08-D5EB-45F9-8209-1699CA655AC4}"/>
    <cellStyle name="Stile 20 2" xfId="4229" xr:uid="{E412195D-F640-4CD4-882C-955E5775C1E7}"/>
    <cellStyle name="Stile 21" xfId="4230" xr:uid="{6C54BCBF-1130-4286-AC87-9438C7EC6DB8}"/>
    <cellStyle name="Stile 21 2" xfId="4231" xr:uid="{7E96EA16-2CEF-4924-83D6-796DEBD61566}"/>
    <cellStyle name="Stile 22" xfId="4232" xr:uid="{07B5FC73-4BA1-4C27-8A95-AA9F6E832FD2}"/>
    <cellStyle name="Stile 22 2" xfId="4233" xr:uid="{62386C74-0968-4738-9326-C1428C7494F8}"/>
    <cellStyle name="Stile 23" xfId="4234" xr:uid="{7A97A83C-EA40-440B-931A-2143AD4840D7}"/>
    <cellStyle name="Stile 23 2" xfId="4235" xr:uid="{19071B56-FFE8-4216-BAC8-8A030E803DBF}"/>
    <cellStyle name="Stile 24" xfId="4236" xr:uid="{F35097B1-FF1F-4CA7-9B1E-9DE28580BEC1}"/>
    <cellStyle name="Stile 24 2" xfId="4237" xr:uid="{DBF85A4B-AEA4-4947-BEC2-0C61F67190B6}"/>
    <cellStyle name="Stile 25" xfId="4238" xr:uid="{653BD451-9352-4D2D-9347-E5F3942BBC3F}"/>
    <cellStyle name="Stile 25 2" xfId="4239" xr:uid="{5CF50F0C-5C64-4DC9-AFE4-CF2C35E4783D}"/>
    <cellStyle name="Stile 26" xfId="4240" xr:uid="{0EF7E16A-6295-4736-90A7-1B0BF87040AA}"/>
    <cellStyle name="Stile 26 2" xfId="4241" xr:uid="{697BCFBF-FD8A-4449-801B-71DEE8AFDCB3}"/>
    <cellStyle name="Stile 27" xfId="4242" xr:uid="{2309BFE2-6CBC-4EB1-B7D8-22E1636B744D}"/>
    <cellStyle name="Stile 27 2" xfId="4243" xr:uid="{C14F1268-8459-4955-8249-860587C8BF31}"/>
    <cellStyle name="Stile 28" xfId="4244" xr:uid="{15E05FF5-8A0B-44DB-9FE6-B79047C99ED8}"/>
    <cellStyle name="Stile 28 2" xfId="4245" xr:uid="{86CF752D-8E7C-4235-9BA9-D9CD91F9FEE6}"/>
    <cellStyle name="Stile 29" xfId="4246" xr:uid="{C6D81626-844C-4C98-A075-1AFEBD914569}"/>
    <cellStyle name="Stile 29 2" xfId="4247" xr:uid="{FF44F27C-B923-435F-9724-1116C14AC46B}"/>
    <cellStyle name="Stile 3" xfId="4248" xr:uid="{CBEBEC8F-0764-48B9-BCD1-3D29A28F05A1}"/>
    <cellStyle name="Stile 3 2" xfId="4249" xr:uid="{70CA373D-B759-4061-8E39-23E7E021EB55}"/>
    <cellStyle name="Stile 30" xfId="4250" xr:uid="{C6F63503-CA08-4908-92F6-3570DEBC2589}"/>
    <cellStyle name="Stile 30 2" xfId="4251" xr:uid="{BAFFD8B3-4DA6-4045-BA00-724CE3B6896F}"/>
    <cellStyle name="Stile 31" xfId="4252" xr:uid="{5747BF9F-B400-4CAF-8B25-3F1E8694C264}"/>
    <cellStyle name="Stile 32" xfId="4253" xr:uid="{2884CFEA-6567-40D5-91E9-76719F86A636}"/>
    <cellStyle name="Stile 33" xfId="4254" xr:uid="{D0BF6372-B8A8-4470-B43C-BAE15730E52E}"/>
    <cellStyle name="Stile 34" xfId="4255" xr:uid="{F548FB3F-C458-4D19-AEB6-DBF1F749AA9D}"/>
    <cellStyle name="Stile 35" xfId="4256" xr:uid="{49F14BDC-5044-49E1-B0DE-2E3A8B7ECB84}"/>
    <cellStyle name="Stile 36" xfId="4257" xr:uid="{5F3A412E-63CB-4628-BFC4-258991B6B2DD}"/>
    <cellStyle name="Stile 4" xfId="4258" xr:uid="{11EFA0FE-A3DA-4F30-B39B-3FE02554610A}"/>
    <cellStyle name="Stile 4 2" xfId="4259" xr:uid="{893B4987-8119-4EDB-96E9-362A92597CF4}"/>
    <cellStyle name="Stile 5" xfId="4260" xr:uid="{90BBCCB0-E52C-46B6-9924-49730BDD99CF}"/>
    <cellStyle name="Stile 5 2" xfId="4261" xr:uid="{A2D9BE28-44A8-4572-B87A-750E24E7FF93}"/>
    <cellStyle name="Stile 6" xfId="4262" xr:uid="{8190FE6A-BE4C-41C5-842E-B83014E3A10D}"/>
    <cellStyle name="Stile 6 2" xfId="4263" xr:uid="{656124D0-8520-42BC-A276-3A0A1F0E6E0F}"/>
    <cellStyle name="Stile 7" xfId="4264" xr:uid="{533D024A-D341-46DF-9708-14E1B765CDE8}"/>
    <cellStyle name="Stile 7 2" xfId="4265" xr:uid="{21765E26-6F2D-41D4-91F0-07B1F2FC543D}"/>
    <cellStyle name="Stile 8" xfId="4266" xr:uid="{6D9AD308-02CA-4C0D-A66E-2462C32AC139}"/>
    <cellStyle name="Stile 8 2" xfId="4267" xr:uid="{B74B580F-B630-427D-BD32-0BC50278646A}"/>
    <cellStyle name="Stile 9" xfId="4268" xr:uid="{E73F8BB9-E0AE-4DBE-B072-E3ED3A2D875F}"/>
    <cellStyle name="Stile 9 2" xfId="4269" xr:uid="{68D93002-DF4C-457D-9CA2-A8F73B584093}"/>
    <cellStyle name="subhead" xfId="4270" xr:uid="{639BB7EC-D38C-4423-887A-CDB6EFEB05A6}"/>
    <cellStyle name="Subsection Heading" xfId="4271" xr:uid="{C741B5E9-670A-426A-817F-39F8043DB2B7}"/>
    <cellStyle name="Subtotale1" xfId="4272" xr:uid="{F35E3937-B746-48A2-AFEC-AE50AE31E821}"/>
    <cellStyle name="Subtotale2" xfId="4273" xr:uid="{17105541-9E7B-48DE-AD8A-56490D326AAA}"/>
    <cellStyle name="Sum" xfId="4274" xr:uid="{D3D30E61-1C78-4993-B6AB-026230EF2B0F}"/>
    <cellStyle name="Sum %of HV" xfId="4275" xr:uid="{9F34F43E-F627-4440-AF3B-E1A0254B8416}"/>
    <cellStyle name="Table" xfId="4276" xr:uid="{286DF3DD-CB35-40FC-B411-EEE45036FAB1}"/>
    <cellStyle name="Table 2" xfId="4277" xr:uid="{F041D37C-55E2-439F-9496-34A359AFD990}"/>
    <cellStyle name="Table 2 2" xfId="4278" xr:uid="{C463ABC6-0185-4037-AF2C-AA0A1E033FA7}"/>
    <cellStyle name="Table Head" xfId="4279" xr:uid="{335197EC-B0F0-4BB0-B8BB-C6C9D3A6EFF3}"/>
    <cellStyle name="Table Head Aligned" xfId="4280" xr:uid="{937C3410-D3EB-465C-A467-3A17A06C4F45}"/>
    <cellStyle name="Table Head Blue" xfId="4281" xr:uid="{021638E1-7217-4BB9-B483-05375BE847A4}"/>
    <cellStyle name="Table Head Green" xfId="4282" xr:uid="{D8A56F29-DCB3-44FD-AB3E-409A6E22E4E7}"/>
    <cellStyle name="Table Head_2008 FY Change Free Stock Evaluation v.01" xfId="4283" xr:uid="{D2F09A1E-8142-4861-A0E9-4F0975C8F422}"/>
    <cellStyle name="Table Title" xfId="4284" xr:uid="{A2712B8E-60B2-4782-9839-735DE7FC7D27}"/>
    <cellStyle name="Table Units" xfId="4285" xr:uid="{C65C21AA-845A-439D-9557-ECF76B90BC89}"/>
    <cellStyle name="Testo avviso 2" xfId="4286" xr:uid="{A5AFCD98-E0F8-45A8-B46F-4634A8197A99}"/>
    <cellStyle name="Testo descrittivo 2" xfId="4287" xr:uid="{AB89AF78-9CA7-43A9-90F4-899891B9EEB8}"/>
    <cellStyle name="Text Indent A" xfId="4288" xr:uid="{4D13F023-491D-4456-9F01-16470B47406F}"/>
    <cellStyle name="Text Indent A 2" xfId="4289" xr:uid="{565D6CAB-BA30-41BB-AF23-8DB5553AB37E}"/>
    <cellStyle name="Text Indent B" xfId="4290" xr:uid="{566A34D3-F6D4-4CE6-A14C-2A6124405CED}"/>
    <cellStyle name="Text Indent B 2" xfId="4291" xr:uid="{90712E2F-E872-4849-9AF9-8C1B5D78541E}"/>
    <cellStyle name="Text Indent B 2 2" xfId="4292" xr:uid="{60D4781A-31AD-4379-88F4-D93D7E37B454}"/>
    <cellStyle name="Text Indent C" xfId="4293" xr:uid="{6C4B5086-8B8F-43DB-B0D7-973F5F523C95}"/>
    <cellStyle name="Text Indent C 2" xfId="4294" xr:uid="{2A8FD5D4-DBAB-40C7-93DC-671F89BFAB55}"/>
    <cellStyle name="Text Indent C 2 2" xfId="4295" xr:uid="{897AC4C4-0514-4441-ABC8-80DDF7C71BE8}"/>
    <cellStyle name="þ_x001d_ð'_x000c_ïþ÷_x000c_âþU_x0001_o_x0014_x_x001c__x0007__x0001__x0001_" xfId="4349" xr:uid="{DF41ECB3-7C1F-4C52-B428-8E2C15F23A94}"/>
    <cellStyle name="þ_x001d_ð'_x000c_ïþ÷_x000c_âþU_x0001_o_x0014_x_x001c__x0007__x0001__x0001_ 2" xfId="4350" xr:uid="{E3C09788-A199-448B-A069-33EF81105422}"/>
    <cellStyle name="þ_x001d_ð'_x000c_ïþ÷_x000c_âþU_x0001_o_x0014_x_x001c__x0007__x0001__x0001_ 2 2" xfId="4351" xr:uid="{7C4E8962-0C82-462A-8621-3BFB89EDA10A}"/>
    <cellStyle name="time" xfId="4296" xr:uid="{7A923726-F704-44F4-B8B2-D51363853B6C}"/>
    <cellStyle name="Tit Revised" xfId="4297" xr:uid="{9C98DA34-D1D1-43F9-80CC-3779BC62D05C}"/>
    <cellStyle name="Tit. Anno (G)" xfId="4298" xr:uid="{585279DB-58A1-41B8-B7C7-8BF4E559DBF6}"/>
    <cellStyle name="Tit. Anno Pr." xfId="4299" xr:uid="{A8339524-D525-42BA-85D8-5328CE659722}"/>
    <cellStyle name="Tit. Budget" xfId="4300" xr:uid="{33F2FAB7-46B7-4F60-9469-DF80323E94D5}"/>
    <cellStyle name="Tit. Sezione" xfId="4301" xr:uid="{9EB8A965-F45A-49D0-BA61-FC1D84887713}"/>
    <cellStyle name="Tit. Sezione 2" xfId="4302" xr:uid="{1E0E5F5B-1A5D-4381-BF71-2B2B004A06E7}"/>
    <cellStyle name="Tit. Sezione 2 2" xfId="5456" xr:uid="{673ECDB0-399C-4F95-A918-8980904D83B5}"/>
    <cellStyle name="Tit. Sezione 2 3" xfId="5876" xr:uid="{88D018AD-F319-4C63-9FFD-49AE7F3F546F}"/>
    <cellStyle name="Tit. Sezione 2 4" xfId="6284" xr:uid="{0261A6EF-DB8C-457C-96D2-D8093DA10023}"/>
    <cellStyle name="Tit. Sezione 2 5" xfId="6647" xr:uid="{577F82BD-C116-47C8-A7EA-CE458FA5F3C0}"/>
    <cellStyle name="Tit. Sezione 2 6" xfId="6950" xr:uid="{A6C2D70E-39BD-4937-9DEE-8599008384E6}"/>
    <cellStyle name="Tit. Sezione 3" xfId="5455" xr:uid="{9D5966C1-9261-4433-B1B6-A7C26BD4C892}"/>
    <cellStyle name="Tit. Sezione 4" xfId="5875" xr:uid="{43784508-B394-4A8F-8A64-98C942B757EA}"/>
    <cellStyle name="Tit. Sezione 5" xfId="6646" xr:uid="{8F5EA2BC-81B7-420D-A027-B70CC48F3A3D}"/>
    <cellStyle name="Tit. Sezione 6" xfId="6949" xr:uid="{2448AE49-3956-4EA0-9CC2-5A0F5755BE68}"/>
    <cellStyle name="Title - PROJECT" xfId="4303" xr:uid="{6CCBB0B3-E85A-4F33-AF51-838049B7E63B}"/>
    <cellStyle name="Title - Underline" xfId="4304" xr:uid="{B47C0895-8BE4-48AF-B1D5-7DFF8487A2A9}"/>
    <cellStyle name="Titles" xfId="4305" xr:uid="{7369A469-3E5B-47AA-945D-0EFB1D45ADAD}"/>
    <cellStyle name="Titles - Col. Headings" xfId="4306" xr:uid="{42047D9D-6E35-4D52-9B01-5DB5BF2C9640}"/>
    <cellStyle name="Titles - Other" xfId="4307" xr:uid="{8351A09A-E343-40B2-ABC2-BF63823658C4}"/>
    <cellStyle name="Titolo 1 2" xfId="4308" xr:uid="{7E75DEBE-9692-40F8-A975-146366F58D0C}"/>
    <cellStyle name="Titolo 2 2" xfId="4309" xr:uid="{2C71BC66-615F-4A21-84D5-BBCD47005B0F}"/>
    <cellStyle name="Titolo 3 2" xfId="4310" xr:uid="{60ACDA8B-CF43-4D11-A01A-7E49F0E0E6FE}"/>
    <cellStyle name="Titolo 4 2" xfId="4311" xr:uid="{A51CF9BA-821B-464D-84CB-F5AD84FA91A9}"/>
    <cellStyle name="Titolo 5" xfId="4312" xr:uid="{CABBAA47-7C31-4A7D-9420-F8EC04457AA6}"/>
    <cellStyle name="Titolo slide" xfId="4313" xr:uid="{BE248808-82CF-44F8-B4D3-D5C59CC0EEBC}"/>
    <cellStyle name="Total" xfId="4314" xr:uid="{8DF8BB95-7A55-46C7-90A4-0A5B6833A89B}"/>
    <cellStyle name="Totale 2" xfId="4315" xr:uid="{8159CE36-8A4C-42CE-AE62-26C1338EAADC}"/>
    <cellStyle name="Totale 2 2" xfId="4316" xr:uid="{67125B78-4E97-4545-B8AF-4AEB1CEF2865}"/>
    <cellStyle name="Totale 2 2 2" xfId="5468" xr:uid="{F2E39FB2-A78D-4168-932D-931B3AF3A470}"/>
    <cellStyle name="Totale 2 2 3" xfId="5887" xr:uid="{22F8A832-0FC3-4DA8-87AA-63CF84A90E68}"/>
    <cellStyle name="Totale 2 2 4" xfId="6294" xr:uid="{4F2DA67F-214D-4B93-B9B2-0144D9C48706}"/>
    <cellStyle name="Totale 2 2 5" xfId="6649" xr:uid="{12910116-D545-4B0D-815B-4B19CE082EB1}"/>
    <cellStyle name="Totale 2 2 6" xfId="6952" xr:uid="{E27942C3-6B50-4523-A2A8-0BF93B9E810E}"/>
    <cellStyle name="Totale 2 3" xfId="5467" xr:uid="{F6E0DE13-A084-47CE-B5DB-2D93D25F7869}"/>
    <cellStyle name="Totale 2 4" xfId="5886" xr:uid="{09A95E0B-8F00-4721-8828-7144D6A3BD64}"/>
    <cellStyle name="Totale 2 5" xfId="6293" xr:uid="{DA54918D-FE5A-4E2D-BFFA-C70B8353EF15}"/>
    <cellStyle name="Totale 2 6" xfId="6648" xr:uid="{42790A7E-7294-48EE-B876-74A83D3BABA9}"/>
    <cellStyle name="Totale 2 7" xfId="6951" xr:uid="{ADABAF9F-46AE-444E-95CA-7B56F45B3CA3}"/>
    <cellStyle name="Totals" xfId="4317" xr:uid="{02CD173A-235F-4782-9848-E63F3ECDB93F}"/>
    <cellStyle name="Tusental (0)_pldt" xfId="4318" xr:uid="{A55ED8B3-708D-430E-B61C-A715F3DFE676}"/>
    <cellStyle name="Tusental_pldt" xfId="4319" xr:uid="{FE2817A0-1F73-49B3-A288-0B8CF7661014}"/>
    <cellStyle name="Underline - small" xfId="4320" xr:uid="{F2B780A0-A8F2-40DE-B3F4-E6A9240C20EB}"/>
    <cellStyle name="Underline 2" xfId="4322" xr:uid="{DC407F77-2DB1-4066-97EA-36515C3408FF}"/>
    <cellStyle name="Underline -normal" xfId="4321" xr:uid="{46A16448-9687-45E7-B76D-8872F3798DB3}"/>
    <cellStyle name="Unitàmisura" xfId="4323" xr:uid="{C590B699-ABAB-49B3-AB46-1789D49F3F24}"/>
    <cellStyle name="UnProtectedCalc" xfId="4324" xr:uid="{9FE5C560-8D33-4896-86E3-559D9CCBEE75}"/>
    <cellStyle name="Upper Line" xfId="4325" xr:uid="{FE146338-F761-49CD-8DFC-E6CA9B9EB149}"/>
    <cellStyle name="Upper Line 2" xfId="4326" xr:uid="{2F97B0F1-D7F8-45BE-8661-C2399D57709D}"/>
    <cellStyle name="Upper Line 2 2" xfId="4327" xr:uid="{8AC8E283-591E-4447-924D-A089FAC079D1}"/>
    <cellStyle name="Upper Line 2 2 2" xfId="5478" xr:uid="{628AA35A-2200-4138-8E54-86ACC57425F9}"/>
    <cellStyle name="Upper Line 2 2 3" xfId="5898" xr:uid="{719B13A6-1DCD-40B4-B066-17E68F8C5A71}"/>
    <cellStyle name="Upper Line 2 2 4" xfId="6304" xr:uid="{B93C1153-0BE3-49DB-A7C1-7992C6D947CE}"/>
    <cellStyle name="Upper Line 2 2 5" xfId="6652" xr:uid="{67DEA433-6779-446E-AF69-8675E4A97711}"/>
    <cellStyle name="Upper Line 2 2 6" xfId="6955" xr:uid="{E92CDF3B-9DFF-46A7-9D1A-A4600A6095ED}"/>
    <cellStyle name="Upper Line 2 3" xfId="5477" xr:uid="{33DD592A-82DE-46F0-AB9D-2DE336AF0B74}"/>
    <cellStyle name="Upper Line 2 4" xfId="5897" xr:uid="{5CE2CD71-20F5-44BF-8B90-D2BF7A363F86}"/>
    <cellStyle name="Upper Line 2 5" xfId="6303" xr:uid="{72FA2572-736B-4A0A-94D0-8B7BE97A08FA}"/>
    <cellStyle name="Upper Line 2 6" xfId="6651" xr:uid="{B05F5FF7-2481-4410-B03B-36B3D7E3A98C}"/>
    <cellStyle name="Upper Line 2 7" xfId="6954" xr:uid="{A08C60CF-6935-4C45-B29A-FED917AA3C7F}"/>
    <cellStyle name="Upper Line 3" xfId="4328" xr:uid="{B74CB6FD-8D9B-465B-9F94-5D0ECB75598A}"/>
    <cellStyle name="Upper Line 3 2" xfId="4329" xr:uid="{E30DEF41-7AA6-4B4A-A42B-0E7EC88DC44C}"/>
    <cellStyle name="Upper Line 3 2 2" xfId="5480" xr:uid="{609E5C75-94F6-42B2-BCCA-6CE4C7C377B3}"/>
    <cellStyle name="Upper Line 3 2 3" xfId="5900" xr:uid="{0FBDB0DE-DFEA-4BD2-A5E1-93404A478838}"/>
    <cellStyle name="Upper Line 3 2 4" xfId="6306" xr:uid="{1B97686B-6410-4F91-905C-439100F63AF1}"/>
    <cellStyle name="Upper Line 3 2 5" xfId="6654" xr:uid="{B88C4BA7-57BF-4CE9-8961-50756E43ED0D}"/>
    <cellStyle name="Upper Line 3 2 6" xfId="6957" xr:uid="{6F1E662F-4481-427E-B1BD-53B5678A4229}"/>
    <cellStyle name="Upper Line 3 3" xfId="5479" xr:uid="{8AB38CED-7133-4C4E-835C-A7A1E97C7BCB}"/>
    <cellStyle name="Upper Line 3 4" xfId="5899" xr:uid="{D0C2411E-3B75-496E-B1DD-10E5AF13003A}"/>
    <cellStyle name="Upper Line 3 5" xfId="6305" xr:uid="{BA84691D-3652-4067-ADC3-E566534BCA86}"/>
    <cellStyle name="Upper Line 3 6" xfId="6653" xr:uid="{90C54B2A-EA9D-4B5D-AD8B-14DC317B6805}"/>
    <cellStyle name="Upper Line 3 7" xfId="6956" xr:uid="{FAA631ED-CEA3-41A6-A87A-EFA4F8438C21}"/>
    <cellStyle name="Upper Line 4" xfId="4330" xr:uid="{653E1340-8774-4AAE-B80B-538A412AC24D}"/>
    <cellStyle name="Upper Line 4 2" xfId="5481" xr:uid="{1C543E13-FF17-4D22-90C0-E42930669526}"/>
    <cellStyle name="Upper Line 4 3" xfId="5901" xr:uid="{05D8ACBA-AF49-4059-9683-A84CC19190DC}"/>
    <cellStyle name="Upper Line 4 4" xfId="6307" xr:uid="{644FCFA5-01BF-44FF-9372-EFFD49DC7773}"/>
    <cellStyle name="Upper Line 4 5" xfId="6655" xr:uid="{B819461A-6340-4856-B1E2-A66E221032DD}"/>
    <cellStyle name="Upper Line 4 6" xfId="6958" xr:uid="{0DBB8870-01B7-4977-9CA4-77CD0750A00E}"/>
    <cellStyle name="Upper Line 5" xfId="5476" xr:uid="{2F87E45E-E739-4983-B231-3353962C5E0C}"/>
    <cellStyle name="Upper Line 6" xfId="5896" xr:uid="{96F014A0-B750-4AB1-98C7-432C935C5EB3}"/>
    <cellStyle name="Upper Line 7" xfId="6302" xr:uid="{C11EBBE3-6D19-43E4-A436-C1A0D71B7D3E}"/>
    <cellStyle name="Upper Line 8" xfId="6650" xr:uid="{6EABC257-6B6B-4D74-95A3-CEA0BA464863}"/>
    <cellStyle name="Upper Line 9" xfId="6953" xr:uid="{AE6ECF12-3B56-4272-B8B3-888B7579F515}"/>
    <cellStyle name="Valore non valido 2" xfId="4331" xr:uid="{E550B207-5F9D-44BF-BEE9-49A8BA4B8CF5}"/>
    <cellStyle name="Valore valido 2" xfId="4332" xr:uid="{655A0E58-DBA0-4FE1-B5A0-0A0FF90DE4B5}"/>
    <cellStyle name="Valuta (0)" xfId="4333" xr:uid="{3ABCDDD9-9EBC-4F13-A616-ACB69E2E666E}"/>
    <cellStyle name="Valuta (0) 2" xfId="4334" xr:uid="{1BFBF3C9-F3D2-45D3-8464-16AAAF2B8317}"/>
    <cellStyle name="Valuta (0) 2 2" xfId="4335" xr:uid="{496A71CB-AAFD-4775-9532-DE8C75C28B81}"/>
    <cellStyle name="Valuta (0)_CDM_2nov99_TAsse" xfId="4336" xr:uid="{38F3C86E-B240-416A-936C-38BD800D7895}"/>
    <cellStyle name="Volumi 1 bloccato" xfId="4337" xr:uid="{39C4C8AF-8FAA-40FB-8373-7C76E0C64C08}"/>
    <cellStyle name="Volumi 1 libero" xfId="4338" xr:uid="{F62BD09C-25FF-44F7-9A70-C17D7369D62E}"/>
    <cellStyle name="x" xfId="4339" xr:uid="{30136FC2-624E-465A-9153-2B7FE2B6D101}"/>
    <cellStyle name="x_2008 FY Change Free Stock Evaluation v.01" xfId="4340" xr:uid="{7DBB6B3C-AC13-45EF-9C5B-F062B79BA3C6}"/>
    <cellStyle name="x_DRAFT Results_1H2008 Geo Segmentation v.01" xfId="4341" xr:uid="{6439B70E-4A02-472B-8FFD-F40E18D5C075}"/>
    <cellStyle name="x_DRAFT Results_FY2008 v.01" xfId="4342" xr:uid="{3DDC946A-AE02-4650-986F-EFA374CC764C}"/>
    <cellStyle name="x_DRAFT_Results_FY2009_v.DRAFT" xfId="4343" xr:uid="{68D142EF-85AC-485C-B7B6-A55207AD4C03}"/>
    <cellStyle name="x_TOOL_Results_1Q2009 v.01" xfId="4344" xr:uid="{58BBBB8D-3808-4207-B1DE-BE15CBB14909}"/>
    <cellStyle name="Year" xfId="4345" xr:uid="{278283EA-343B-41E5-A015-E411775A4831}"/>
    <cellStyle name="year 2" xfId="4346" xr:uid="{353C953E-CA4D-4B19-812C-E979699E6777}"/>
    <cellStyle name="Year 2 2" xfId="4347" xr:uid="{E0412770-7E7C-40F5-A4D0-8BDE808C89C3}"/>
    <cellStyle name="Year 3" xfId="4348" xr:uid="{CB585D55-925C-4717-A688-E9D73A0361E1}"/>
    <cellStyle name="강조색1" xfId="4352" xr:uid="{C1A9E201-5D3A-4531-BC1A-C2D189413CA6}"/>
    <cellStyle name="강조색2" xfId="4353" xr:uid="{1CE22CA5-95F6-4B73-B592-08B44B86020E}"/>
    <cellStyle name="강조색3" xfId="4354" xr:uid="{5612CAAB-1AEB-472C-820D-49873E89D49E}"/>
    <cellStyle name="강조색4" xfId="4355" xr:uid="{AD1A695E-AC70-4500-A762-90988FBF58B5}"/>
    <cellStyle name="강조색5" xfId="4356" xr:uid="{5A945268-A0BC-4A7F-BBB8-D1E6B16FC2BE}"/>
    <cellStyle name="강조색6" xfId="4357" xr:uid="{1C39A735-2CFB-46FB-83F1-1EA812E1AB1A}"/>
    <cellStyle name="경고문" xfId="4358" xr:uid="{4A100059-DA3F-4F33-83D9-7D700CAD3EA1}"/>
    <cellStyle name="계산" xfId="4359" xr:uid="{91C4188C-65F2-4995-9199-E70E10E05826}"/>
    <cellStyle name="계산 2" xfId="4360" xr:uid="{0919105A-628E-4BC8-AF8C-B1146DFE6024}"/>
    <cellStyle name="계산 2 2" xfId="5511" xr:uid="{BA76B74F-7CDF-44C8-8D19-6A72800BD3B2}"/>
    <cellStyle name="계산 2 3" xfId="5930" xr:uid="{5C152D44-2765-48CB-8052-DD2E73A3593E}"/>
    <cellStyle name="계산 2 4" xfId="6337" xr:uid="{C4228728-AEA1-4FB8-9593-6815E9A9AD63}"/>
    <cellStyle name="계산 2 5" xfId="6657" xr:uid="{A3FBD541-7AE0-44ED-9874-2D55F460CEA7}"/>
    <cellStyle name="계산 2 6" xfId="6960" xr:uid="{E655C1D0-D8A4-4EFE-B403-663251C13E61}"/>
    <cellStyle name="계산 3" xfId="5510" xr:uid="{BD27FE22-929D-41F1-A006-1FFF412E1D8B}"/>
    <cellStyle name="계산 4" xfId="5929" xr:uid="{4572B12B-8F50-44A9-B11D-D29537BDB087}"/>
    <cellStyle name="계산 5" xfId="6336" xr:uid="{B189C7DB-2712-433A-A23B-58AA5DEB3890}"/>
    <cellStyle name="계산 6" xfId="6656" xr:uid="{EA60A0F7-FA00-458E-873E-219FE55B5483}"/>
    <cellStyle name="계산 7" xfId="6959" xr:uid="{F2C50EFE-A802-43A3-8B94-6901701AC0AA}"/>
    <cellStyle name="금액" xfId="4361" xr:uid="{48B79C23-B2B6-4FF6-8D8B-20C20DAF7707}"/>
    <cellStyle name="금액 2" xfId="4362" xr:uid="{7A14627D-9B87-4558-BC2B-7E29C5A75461}"/>
    <cellStyle name="금액 2 2" xfId="4363" xr:uid="{40C36DF0-2897-48FE-9ECE-2E7B4058A6E9}"/>
    <cellStyle name="금액 2 2 2" xfId="5514" xr:uid="{37B5509E-252F-45F8-B3F7-769B9065F836}"/>
    <cellStyle name="금액 2 2 3" xfId="5933" xr:uid="{AB7E2D13-493B-40E7-A765-67AA17F1AC82}"/>
    <cellStyle name="금액 2 2 4" xfId="6340" xr:uid="{D679A1ED-BA38-41F1-8622-DDADF105B59D}"/>
    <cellStyle name="금액 2 2 5" xfId="6660" xr:uid="{65FA8DA3-371A-42EF-AD3E-9338BC59E9EE}"/>
    <cellStyle name="금액 2 2 6" xfId="6963" xr:uid="{D1CA7618-6479-4ACC-A9E0-EAC1795A533C}"/>
    <cellStyle name="금액 2 3" xfId="5513" xr:uid="{173968DA-392D-4CA0-9466-604B4B9FF02D}"/>
    <cellStyle name="금액 2 4" xfId="5932" xr:uid="{DE725852-4DB6-427B-BA11-14C5A48B18ED}"/>
    <cellStyle name="금액 2 5" xfId="6659" xr:uid="{52E2A360-93F2-4B62-AAA7-889F5AD526BC}"/>
    <cellStyle name="금액 2 6" xfId="6962" xr:uid="{B44C790A-CB26-4F84-992C-42844896CB9F}"/>
    <cellStyle name="금액 3" xfId="4364" xr:uid="{618B73F8-FCE5-4A88-B02F-562C6188A7EF}"/>
    <cellStyle name="금액 3 2" xfId="5515" xr:uid="{9BE95E11-0C8F-4BAE-AEBA-1D4AEE8999B7}"/>
    <cellStyle name="금액 3 3" xfId="5934" xr:uid="{BD7A3407-B777-4B62-BBD9-D37EE02E04E5}"/>
    <cellStyle name="금액 3 4" xfId="6341" xr:uid="{6C87EA0D-E749-4817-AA28-CBF0F4C2E2CF}"/>
    <cellStyle name="금액 3 5" xfId="6661" xr:uid="{9D768026-68E1-4596-8E33-14228F75CC72}"/>
    <cellStyle name="금액 3 6" xfId="6964" xr:uid="{08DAE6EF-C685-4913-847F-794268FCBC2E}"/>
    <cellStyle name="금액 4" xfId="5512" xr:uid="{21CC5306-96C5-4F88-B88A-60F67DCE6D50}"/>
    <cellStyle name="금액 5" xfId="5931" xr:uid="{A7DB21CD-B8EF-429E-A27C-9CB4E07D1DC3}"/>
    <cellStyle name="금액 6" xfId="6658" xr:uid="{38F072E8-A8E4-491C-857A-5CE52638A044}"/>
    <cellStyle name="금액 7" xfId="6961" xr:uid="{B660760F-C67B-4118-B709-F7E5247E9992}"/>
    <cellStyle name="나쁨" xfId="4365" xr:uid="{CF0AD628-F1E0-4199-9EA5-8E041A2FA167}"/>
    <cellStyle name="뒤에 오는 하이퍼링크_99 정산표" xfId="4366" xr:uid="{95FB5771-53EF-4177-8A42-C31479AB3818}"/>
    <cellStyle name="똿뗦먛귟 [0.00]_PRODUCT DETAIL Q1" xfId="4367" xr:uid="{F47066CE-844E-4D2B-A8BA-BD65B29A9AC7}"/>
    <cellStyle name="똿뗦먛귟_PRODUCT DETAIL Q1" xfId="4368" xr:uid="{306F5B1D-EBDD-4838-BD1F-C2BF38073610}"/>
    <cellStyle name="메모" xfId="4369" xr:uid="{AA256C28-FBF2-40A8-9BCC-0E9D9F24CC1D}"/>
    <cellStyle name="메모 2" xfId="4370" xr:uid="{1470916E-E34F-4AC4-A006-80DDF166DF28}"/>
    <cellStyle name="메모 2 2" xfId="4371" xr:uid="{E4973E19-B671-48A2-9C15-61F084907981}"/>
    <cellStyle name="메모 2 2 2" xfId="5522" xr:uid="{4FB2DD72-3899-440A-B7B2-4EF433628820}"/>
    <cellStyle name="메모 2 2 3" xfId="5941" xr:uid="{8EAAE15A-C375-4B51-86EE-E3DCC108043A}"/>
    <cellStyle name="메모 2 2 4" xfId="6348" xr:uid="{F4D5EF5E-1E3F-4CB9-AF22-92252EDD7E9A}"/>
    <cellStyle name="메모 2 2 5" xfId="6664" xr:uid="{FE4BF35C-CC5F-4BF7-A429-02BA857D23E7}"/>
    <cellStyle name="메모 2 2 6" xfId="6967" xr:uid="{D1A91529-E50E-4F95-9CB4-B0378041EDF3}"/>
    <cellStyle name="메모 2 3" xfId="5521" xr:uid="{162D4910-6967-4C84-A35E-22B84EFEF415}"/>
    <cellStyle name="메모 2 4" xfId="5940" xr:uid="{B9A4DF8D-8569-4EB2-BC61-11A873689F99}"/>
    <cellStyle name="메모 2 5" xfId="6347" xr:uid="{700AFCD3-83BB-4199-B4C6-59B6BF06B938}"/>
    <cellStyle name="메모 2 6" xfId="6663" xr:uid="{CD8C1013-0B0C-4D10-91ED-E0EF322ACE54}"/>
    <cellStyle name="메모 2 7" xfId="6966" xr:uid="{ACEF5666-FE26-42F3-A5B1-5A19EB2E2E94}"/>
    <cellStyle name="메모 3" xfId="4372" xr:uid="{3F757CA5-422D-4770-B393-75B929E9E4E1}"/>
    <cellStyle name="메모 3 2" xfId="5523" xr:uid="{B72CCCBD-AD39-4C60-921C-35AFD89E0EBC}"/>
    <cellStyle name="메모 3 3" xfId="5942" xr:uid="{5F7A2420-1DC4-4660-8106-F0A5A133050A}"/>
    <cellStyle name="메모 3 4" xfId="6349" xr:uid="{F3BF1939-6886-4620-AC6E-506A4E8B974E}"/>
    <cellStyle name="메모 3 5" xfId="6665" xr:uid="{22907E3A-74F4-457F-A1F0-55901C4AA0A2}"/>
    <cellStyle name="메모 3 6" xfId="6968" xr:uid="{BEEA90F3-C76C-4B5A-ADAA-E8C2259647FE}"/>
    <cellStyle name="메모 4" xfId="5520" xr:uid="{47FC7C6B-8DDC-458C-A031-9CC89D64FC51}"/>
    <cellStyle name="메모 5" xfId="5939" xr:uid="{B9EBCC2E-DCE8-493F-BC63-B7B6B2C2C27D}"/>
    <cellStyle name="메모 6" xfId="6346" xr:uid="{849D193A-DD4A-4DBF-AD54-1E878772A737}"/>
    <cellStyle name="메모 7" xfId="6662" xr:uid="{42EF50A1-4D9F-4AE9-9A34-E15C156A3FE0}"/>
    <cellStyle name="메모 8" xfId="6965" xr:uid="{687CAB34-D04F-4E46-B0D9-B83CD854C6AB}"/>
    <cellStyle name="믅됞 [0.00]_PRODUCT DETAIL Q1" xfId="4373" xr:uid="{D0F79B2A-0DD7-4C78-AF0C-BF2B6C403517}"/>
    <cellStyle name="믅됞_PRODUCT DETAIL Q1" xfId="4374" xr:uid="{4A6E3148-C3F3-45B4-8151-AA471E8689A4}"/>
    <cellStyle name="보통" xfId="4375" xr:uid="{71FA17F4-523F-4B4F-8D46-2E356CABF44C}"/>
    <cellStyle name="뷭?_BOOKSHIP" xfId="4376" xr:uid="{0EDD55D5-90AF-4D19-8525-FAA79DFB28E3}"/>
    <cellStyle name="설명 텍스트" xfId="4377" xr:uid="{9FD3B5AB-711F-4590-B50C-18F629A56E07}"/>
    <cellStyle name="셀 확인" xfId="4378" xr:uid="{FC75D3B2-72D2-4A0A-A31C-202B6C864552}"/>
    <cellStyle name="연결된 셀" xfId="4379" xr:uid="{1D534D66-21C1-4D46-BB8C-D34E13350A46}"/>
    <cellStyle name="요약" xfId="4380" xr:uid="{97B3053E-6CD9-43DF-88F3-839E980F80B1}"/>
    <cellStyle name="요약 2" xfId="4381" xr:uid="{83B38FCE-F6BD-4135-ABCD-49FE9156022C}"/>
    <cellStyle name="요약 2 2" xfId="5532" xr:uid="{CAD0840C-68EB-41FE-80B1-4493052C265D}"/>
    <cellStyle name="요약 2 3" xfId="5951" xr:uid="{B31A4E60-5E65-4AD5-A244-883655DAF304}"/>
    <cellStyle name="요약 2 4" xfId="6358" xr:uid="{FFE51C42-A34A-4C6D-B22F-712AD7152F41}"/>
    <cellStyle name="요약 2 5" xfId="6667" xr:uid="{C6293A7C-B21D-49D4-ADF3-8652898116DF}"/>
    <cellStyle name="요약 2 6" xfId="6970" xr:uid="{9FE36A0B-E4C5-467D-9617-494F6B6A493E}"/>
    <cellStyle name="요약 3" xfId="5531" xr:uid="{AB99DF2A-3CF6-4A59-B058-A77CE348A8A1}"/>
    <cellStyle name="요약 4" xfId="5950" xr:uid="{5FD5E258-FBCE-495C-87CF-B670EBFAEA86}"/>
    <cellStyle name="요약 5" xfId="6357" xr:uid="{2A9F935F-3EA3-46DB-BB31-02D740B6B3BE}"/>
    <cellStyle name="요약 6" xfId="6666" xr:uid="{CBB2721D-A45B-40E7-A455-A1D6B8E102C7}"/>
    <cellStyle name="요약 7" xfId="6969" xr:uid="{C1090157-84A6-4E67-9A59-0A5339E02124}"/>
    <cellStyle name="입력" xfId="4382" xr:uid="{A6F08568-0CA6-4E16-8661-D0CFED22250B}"/>
    <cellStyle name="입력 2" xfId="4383" xr:uid="{F809379E-6F9F-4C90-92CC-8051357317DB}"/>
    <cellStyle name="입력 2 2" xfId="5534" xr:uid="{2E2FF925-4FF7-46D5-91A3-1422DDB7C8AB}"/>
    <cellStyle name="입력 2 3" xfId="5953" xr:uid="{7AA120FF-CAD9-47EC-A5CC-DA3B3B4C14FC}"/>
    <cellStyle name="입력 2 4" xfId="6360" xr:uid="{648C2196-2990-4610-BA36-FDEC7E05A3A8}"/>
    <cellStyle name="입력 2 5" xfId="6669" xr:uid="{F99AA6CF-63E1-41D9-9607-9242E3A12965}"/>
    <cellStyle name="입력 2 6" xfId="6972" xr:uid="{C03C6EB1-F680-4105-BA01-93729EFBFD3E}"/>
    <cellStyle name="입력 3" xfId="5533" xr:uid="{262367B5-0449-43AC-8B27-DDD2E0A74F2B}"/>
    <cellStyle name="입력 4" xfId="5952" xr:uid="{4AD997CF-E72D-46D7-9D6B-D8B1CDD92B4E}"/>
    <cellStyle name="입력 5" xfId="6359" xr:uid="{A5C8B835-04F6-495B-854C-C77C5A8543F3}"/>
    <cellStyle name="입력 6" xfId="6668" xr:uid="{C403FBEA-021D-4440-81EF-0F1AA956FB93}"/>
    <cellStyle name="입력 7" xfId="6971" xr:uid="{4A74AEC0-10BD-4D34-8012-B74DAD951629}"/>
    <cellStyle name="제목" xfId="4384" xr:uid="{74FA13B0-27CB-43B7-9D33-9D7A3BFBE508}"/>
    <cellStyle name="제목 1" xfId="4385" xr:uid="{389D7568-2C2C-43FC-BEAB-AC3207780DB5}"/>
    <cellStyle name="제목 2" xfId="4386" xr:uid="{C6FCEA00-E7C3-4813-AD42-3FC809A5BEC5}"/>
    <cellStyle name="제목 3" xfId="4387" xr:uid="{BEC6B2E0-B25F-486A-927C-6EA24D246A73}"/>
    <cellStyle name="제목 4" xfId="4388" xr:uid="{FE75A437-9A72-47E1-A4CB-0E7BE5B1EAFD}"/>
    <cellStyle name="좋음" xfId="4389" xr:uid="{C5533E83-B6EA-4927-B121-7D44ECE00D67}"/>
    <cellStyle name="지정되지 않음" xfId="4390" xr:uid="{CC055602-F9E0-4F74-8FFD-ECBA322FBB55}"/>
    <cellStyle name="출력" xfId="4391" xr:uid="{8AAE679E-6CFE-4F01-804D-7B89E4E45B27}"/>
    <cellStyle name="출력 2" xfId="4392" xr:uid="{539A5DD5-7BA9-4384-992B-72D8E210330E}"/>
    <cellStyle name="출력 2 2" xfId="5543" xr:uid="{89D749AC-4B13-439F-B746-64211525762D}"/>
    <cellStyle name="출력 2 3" xfId="5962" xr:uid="{0D39BA79-0642-46C6-814D-ACB2D28E8FC9}"/>
    <cellStyle name="출력 2 4" xfId="6369" xr:uid="{7CFD75F4-ACEE-4C61-A955-52D1B92970A7}"/>
    <cellStyle name="출력 2 5" xfId="6671" xr:uid="{1DE5DBE0-DD2C-42EF-AC8E-7274F29DDB1B}"/>
    <cellStyle name="출력 2 6" xfId="6974" xr:uid="{43D10575-30A1-4655-BA68-1CBD336A2955}"/>
    <cellStyle name="출력 3" xfId="5542" xr:uid="{2C953911-267B-42EC-A2E0-B0CD4CFD6C2E}"/>
    <cellStyle name="출력 4" xfId="5961" xr:uid="{DF67E383-42BF-4AAD-AF55-5440FAFDE1E4}"/>
    <cellStyle name="출력 5" xfId="6368" xr:uid="{D318BC62-D794-46D3-BEBD-746F680CD126}"/>
    <cellStyle name="출력 6" xfId="6670" xr:uid="{CC9C83F8-9BE1-40C3-A46E-C8B9C7FDA543}"/>
    <cellStyle name="출력 7" xfId="6973" xr:uid="{B8E3398A-2C1C-47B9-827F-35736C2B8C7B}"/>
    <cellStyle name="콤마 [0]_(주)태영 9703" xfId="4393" xr:uid="{FE75B9E6-0D6C-44BB-98CE-F07B38A26566}"/>
    <cellStyle name="콤마 [2]" xfId="4394" xr:uid="{8DE8656F-1F9C-4B03-995E-D7B0D71643A2}"/>
    <cellStyle name="콤마_(주)태영 9703" xfId="4395" xr:uid="{A6DCBFA2-AF42-4B6F-93D8-21002AA1ED85}"/>
    <cellStyle name="표준_Finance(진행중)" xfId="4396" xr:uid="{F4E8C645-3445-4B91-93AA-3CB4A7695F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J194"/>
  <sheetViews>
    <sheetView topLeftCell="A72" zoomScaleNormal="100" zoomScaleSheetLayoutView="100" workbookViewId="0">
      <selection activeCell="M90" sqref="M90"/>
    </sheetView>
  </sheetViews>
  <sheetFormatPr defaultRowHeight="15"/>
  <cols>
    <col min="5" max="5" width="15.7109375" customWidth="1"/>
    <col min="6" max="6" width="79.5703125" bestFit="1" customWidth="1"/>
  </cols>
  <sheetData>
    <row r="2" spans="2:10">
      <c r="B2" s="334" t="s">
        <v>0</v>
      </c>
      <c r="C2" s="334"/>
      <c r="D2" s="334"/>
      <c r="E2" s="334"/>
      <c r="F2" s="334"/>
      <c r="G2" s="334"/>
      <c r="H2" s="334"/>
      <c r="I2" s="334"/>
      <c r="J2" s="334"/>
    </row>
    <row r="4" spans="2:10" ht="15" customHeight="1">
      <c r="B4" s="364" t="s">
        <v>387</v>
      </c>
      <c r="C4" s="365"/>
      <c r="D4" s="365"/>
      <c r="E4" s="365"/>
      <c r="F4" s="365"/>
      <c r="G4" s="365"/>
      <c r="H4" s="365"/>
      <c r="I4" s="365"/>
      <c r="J4" s="366"/>
    </row>
    <row r="5" spans="2:10">
      <c r="B5" s="367"/>
      <c r="C5" s="368"/>
      <c r="D5" s="368"/>
      <c r="E5" s="368"/>
      <c r="F5" s="368"/>
      <c r="G5" s="368"/>
      <c r="H5" s="368"/>
      <c r="I5" s="368"/>
      <c r="J5" s="369"/>
    </row>
    <row r="6" spans="2:10">
      <c r="B6" s="367"/>
      <c r="C6" s="368"/>
      <c r="D6" s="368"/>
      <c r="E6" s="368"/>
      <c r="F6" s="368"/>
      <c r="G6" s="368"/>
      <c r="H6" s="368"/>
      <c r="I6" s="368"/>
      <c r="J6" s="369"/>
    </row>
    <row r="7" spans="2:10">
      <c r="B7" s="367"/>
      <c r="C7" s="368"/>
      <c r="D7" s="368"/>
      <c r="E7" s="368"/>
      <c r="F7" s="368"/>
      <c r="G7" s="368"/>
      <c r="H7" s="368"/>
      <c r="I7" s="368"/>
      <c r="J7" s="369"/>
    </row>
    <row r="8" spans="2:10">
      <c r="B8" s="367"/>
      <c r="C8" s="368"/>
      <c r="D8" s="368"/>
      <c r="E8" s="368"/>
      <c r="F8" s="368"/>
      <c r="G8" s="368"/>
      <c r="H8" s="368"/>
      <c r="I8" s="368"/>
      <c r="J8" s="369"/>
    </row>
    <row r="9" spans="2:10">
      <c r="B9" s="367"/>
      <c r="C9" s="368"/>
      <c r="D9" s="368"/>
      <c r="E9" s="368"/>
      <c r="F9" s="368"/>
      <c r="G9" s="368"/>
      <c r="H9" s="368"/>
      <c r="I9" s="368"/>
      <c r="J9" s="369"/>
    </row>
    <row r="10" spans="2:10">
      <c r="B10" s="367"/>
      <c r="C10" s="368"/>
      <c r="D10" s="368"/>
      <c r="E10" s="368"/>
      <c r="F10" s="368"/>
      <c r="G10" s="368"/>
      <c r="H10" s="368"/>
      <c r="I10" s="368"/>
      <c r="J10" s="369"/>
    </row>
    <row r="11" spans="2:10">
      <c r="B11" s="367"/>
      <c r="C11" s="368"/>
      <c r="D11" s="368"/>
      <c r="E11" s="368"/>
      <c r="F11" s="368"/>
      <c r="G11" s="368"/>
      <c r="H11" s="368"/>
      <c r="I11" s="368"/>
      <c r="J11" s="369"/>
    </row>
    <row r="12" spans="2:10">
      <c r="B12" s="367"/>
      <c r="C12" s="368"/>
      <c r="D12" s="368"/>
      <c r="E12" s="368"/>
      <c r="F12" s="368"/>
      <c r="G12" s="368"/>
      <c r="H12" s="368"/>
      <c r="I12" s="368"/>
      <c r="J12" s="369"/>
    </row>
    <row r="13" spans="2:10">
      <c r="B13" s="367"/>
      <c r="C13" s="368"/>
      <c r="D13" s="368"/>
      <c r="E13" s="368"/>
      <c r="F13" s="368"/>
      <c r="G13" s="368"/>
      <c r="H13" s="368"/>
      <c r="I13" s="368"/>
      <c r="J13" s="369"/>
    </row>
    <row r="14" spans="2:10">
      <c r="B14" s="367"/>
      <c r="C14" s="368"/>
      <c r="D14" s="368"/>
      <c r="E14" s="368"/>
      <c r="F14" s="368"/>
      <c r="G14" s="368"/>
      <c r="H14" s="368"/>
      <c r="I14" s="368"/>
      <c r="J14" s="369"/>
    </row>
    <row r="15" spans="2:10">
      <c r="B15" s="367"/>
      <c r="C15" s="368"/>
      <c r="D15" s="368"/>
      <c r="E15" s="368"/>
      <c r="F15" s="368"/>
      <c r="G15" s="368"/>
      <c r="H15" s="368"/>
      <c r="I15" s="368"/>
      <c r="J15" s="369"/>
    </row>
    <row r="16" spans="2:10" ht="6" customHeight="1">
      <c r="B16" s="367"/>
      <c r="C16" s="368"/>
      <c r="D16" s="368"/>
      <c r="E16" s="368"/>
      <c r="F16" s="368"/>
      <c r="G16" s="368"/>
      <c r="H16" s="368"/>
      <c r="I16" s="368"/>
      <c r="J16" s="369"/>
    </row>
    <row r="17" spans="2:10" hidden="1">
      <c r="B17" s="367"/>
      <c r="C17" s="368"/>
      <c r="D17" s="368"/>
      <c r="E17" s="368"/>
      <c r="F17" s="368"/>
      <c r="G17" s="368"/>
      <c r="H17" s="368"/>
      <c r="I17" s="368"/>
      <c r="J17" s="369"/>
    </row>
    <row r="18" spans="2:10" hidden="1">
      <c r="B18" s="367"/>
      <c r="C18" s="368"/>
      <c r="D18" s="368"/>
      <c r="E18" s="368"/>
      <c r="F18" s="368"/>
      <c r="G18" s="368"/>
      <c r="H18" s="368"/>
      <c r="I18" s="368"/>
      <c r="J18" s="369"/>
    </row>
    <row r="19" spans="2:10" hidden="1">
      <c r="B19" s="370"/>
      <c r="C19" s="371"/>
      <c r="D19" s="371"/>
      <c r="E19" s="371"/>
      <c r="F19" s="371"/>
      <c r="G19" s="371"/>
      <c r="H19" s="371"/>
      <c r="I19" s="371"/>
      <c r="J19" s="372"/>
    </row>
    <row r="20" spans="2:10">
      <c r="B20" s="12" t="s">
        <v>1</v>
      </c>
      <c r="C20" s="12" t="s">
        <v>2</v>
      </c>
      <c r="D20" s="12" t="s">
        <v>3</v>
      </c>
      <c r="E20" s="14"/>
      <c r="F20" s="12" t="s">
        <v>4</v>
      </c>
      <c r="G20" s="373"/>
      <c r="H20" s="374"/>
      <c r="I20" s="374"/>
      <c r="J20" s="375"/>
    </row>
    <row r="21" spans="2:10" ht="15" customHeight="1">
      <c r="B21" s="337" t="s">
        <v>5</v>
      </c>
      <c r="C21" s="87">
        <v>1</v>
      </c>
      <c r="D21" s="88" t="s">
        <v>6</v>
      </c>
      <c r="E21" s="89"/>
      <c r="F21" s="90" t="s">
        <v>7</v>
      </c>
      <c r="G21" s="328" t="s">
        <v>8</v>
      </c>
      <c r="H21" s="328"/>
      <c r="I21" s="328"/>
      <c r="J21" s="328"/>
    </row>
    <row r="22" spans="2:10">
      <c r="B22" s="337"/>
      <c r="C22" s="91">
        <v>2</v>
      </c>
      <c r="D22" s="92" t="s">
        <v>9</v>
      </c>
      <c r="E22" s="93"/>
      <c r="F22" s="94" t="s">
        <v>10</v>
      </c>
      <c r="G22" s="328"/>
      <c r="H22" s="328"/>
      <c r="I22" s="328"/>
      <c r="J22" s="328"/>
    </row>
    <row r="23" spans="2:10">
      <c r="B23" s="337"/>
      <c r="C23" s="91">
        <v>3</v>
      </c>
      <c r="D23" s="92" t="s">
        <v>9</v>
      </c>
      <c r="E23" s="93"/>
      <c r="F23" s="94" t="s">
        <v>11</v>
      </c>
      <c r="G23" s="328"/>
      <c r="H23" s="328"/>
      <c r="I23" s="328"/>
      <c r="J23" s="328"/>
    </row>
    <row r="24" spans="2:10">
      <c r="B24" s="337"/>
      <c r="C24" s="91">
        <v>4</v>
      </c>
      <c r="D24" s="92" t="s">
        <v>9</v>
      </c>
      <c r="E24" s="93"/>
      <c r="F24" s="94" t="s">
        <v>12</v>
      </c>
      <c r="G24" s="328"/>
      <c r="H24" s="328"/>
      <c r="I24" s="328"/>
      <c r="J24" s="328"/>
    </row>
    <row r="25" spans="2:10">
      <c r="B25" s="337"/>
      <c r="C25" s="91">
        <v>5</v>
      </c>
      <c r="D25" s="92" t="s">
        <v>9</v>
      </c>
      <c r="E25" s="93"/>
      <c r="F25" s="94" t="s">
        <v>13</v>
      </c>
      <c r="G25" s="328"/>
      <c r="H25" s="328"/>
      <c r="I25" s="328"/>
      <c r="J25" s="328"/>
    </row>
    <row r="26" spans="2:10" ht="25.5">
      <c r="B26" s="337"/>
      <c r="C26" s="95" t="s">
        <v>14</v>
      </c>
      <c r="D26" s="92" t="s">
        <v>6</v>
      </c>
      <c r="E26" s="93"/>
      <c r="F26" s="96" t="s">
        <v>15</v>
      </c>
      <c r="G26" s="328"/>
      <c r="H26" s="328"/>
      <c r="I26" s="328"/>
      <c r="J26" s="328"/>
    </row>
    <row r="27" spans="2:10" ht="15.75" thickBot="1">
      <c r="B27" s="338"/>
      <c r="C27" s="97" t="s">
        <v>16</v>
      </c>
      <c r="D27" s="98" t="s">
        <v>6</v>
      </c>
      <c r="E27" s="99"/>
      <c r="F27" s="100" t="s">
        <v>17</v>
      </c>
      <c r="G27" s="335"/>
      <c r="H27" s="335"/>
      <c r="I27" s="335"/>
      <c r="J27" s="335"/>
    </row>
    <row r="28" spans="2:10" ht="15" customHeight="1">
      <c r="B28" s="376" t="s">
        <v>18</v>
      </c>
      <c r="C28" s="101">
        <v>8</v>
      </c>
      <c r="D28" s="101"/>
      <c r="E28" s="385" t="s">
        <v>388</v>
      </c>
      <c r="F28" s="102" t="s">
        <v>19</v>
      </c>
      <c r="G28" s="325" t="s">
        <v>390</v>
      </c>
      <c r="H28" s="325"/>
      <c r="I28" s="325"/>
      <c r="J28" s="325"/>
    </row>
    <row r="29" spans="2:10" ht="15" customHeight="1">
      <c r="B29" s="337"/>
      <c r="C29" s="103" t="s">
        <v>20</v>
      </c>
      <c r="D29" s="104" t="s">
        <v>6</v>
      </c>
      <c r="E29" s="386"/>
      <c r="F29" s="105" t="s">
        <v>21</v>
      </c>
      <c r="G29" s="326"/>
      <c r="H29" s="326"/>
      <c r="I29" s="326"/>
      <c r="J29" s="326"/>
    </row>
    <row r="30" spans="2:10">
      <c r="B30" s="337"/>
      <c r="C30" s="103" t="s">
        <v>22</v>
      </c>
      <c r="D30" s="104" t="s">
        <v>6</v>
      </c>
      <c r="E30" s="386"/>
      <c r="F30" s="105" t="s">
        <v>23</v>
      </c>
      <c r="G30" s="326"/>
      <c r="H30" s="326"/>
      <c r="I30" s="326"/>
      <c r="J30" s="326"/>
    </row>
    <row r="31" spans="2:10">
      <c r="B31" s="337"/>
      <c r="C31" s="103" t="s">
        <v>24</v>
      </c>
      <c r="D31" s="104" t="s">
        <v>6</v>
      </c>
      <c r="E31" s="386"/>
      <c r="F31" s="105" t="s">
        <v>25</v>
      </c>
      <c r="G31" s="326"/>
      <c r="H31" s="326"/>
      <c r="I31" s="326"/>
      <c r="J31" s="326"/>
    </row>
    <row r="32" spans="2:10">
      <c r="B32" s="337"/>
      <c r="C32" s="103" t="s">
        <v>26</v>
      </c>
      <c r="D32" s="104" t="s">
        <v>6</v>
      </c>
      <c r="E32" s="386"/>
      <c r="F32" s="105" t="s">
        <v>27</v>
      </c>
      <c r="G32" s="326"/>
      <c r="H32" s="326"/>
      <c r="I32" s="326"/>
      <c r="J32" s="326"/>
    </row>
    <row r="33" spans="2:10">
      <c r="B33" s="337"/>
      <c r="C33" s="103" t="s">
        <v>28</v>
      </c>
      <c r="D33" s="104" t="s">
        <v>6</v>
      </c>
      <c r="E33" s="386"/>
      <c r="F33" s="105" t="s">
        <v>29</v>
      </c>
      <c r="G33" s="326"/>
      <c r="H33" s="326"/>
      <c r="I33" s="326"/>
      <c r="J33" s="326"/>
    </row>
    <row r="34" spans="2:10">
      <c r="B34" s="337"/>
      <c r="C34" s="103" t="s">
        <v>30</v>
      </c>
      <c r="D34" s="104" t="s">
        <v>6</v>
      </c>
      <c r="E34" s="386"/>
      <c r="F34" s="105" t="s">
        <v>31</v>
      </c>
      <c r="G34" s="326"/>
      <c r="H34" s="326"/>
      <c r="I34" s="326"/>
      <c r="J34" s="326"/>
    </row>
    <row r="35" spans="2:10">
      <c r="B35" s="337"/>
      <c r="C35" s="103" t="s">
        <v>32</v>
      </c>
      <c r="D35" s="104" t="s">
        <v>6</v>
      </c>
      <c r="E35" s="386"/>
      <c r="F35" s="105" t="s">
        <v>33</v>
      </c>
      <c r="G35" s="326"/>
      <c r="H35" s="326"/>
      <c r="I35" s="326"/>
      <c r="J35" s="326"/>
    </row>
    <row r="36" spans="2:10">
      <c r="B36" s="337"/>
      <c r="C36" s="103" t="s">
        <v>34</v>
      </c>
      <c r="D36" s="104" t="s">
        <v>6</v>
      </c>
      <c r="E36" s="386"/>
      <c r="F36" s="105" t="s">
        <v>35</v>
      </c>
      <c r="G36" s="326"/>
      <c r="H36" s="326"/>
      <c r="I36" s="326"/>
      <c r="J36" s="326"/>
    </row>
    <row r="37" spans="2:10">
      <c r="B37" s="337"/>
      <c r="C37" s="103" t="s">
        <v>36</v>
      </c>
      <c r="D37" s="104" t="s">
        <v>6</v>
      </c>
      <c r="E37" s="386"/>
      <c r="F37" s="105" t="s">
        <v>37</v>
      </c>
      <c r="G37" s="326"/>
      <c r="H37" s="326"/>
      <c r="I37" s="326"/>
      <c r="J37" s="326"/>
    </row>
    <row r="38" spans="2:10">
      <c r="B38" s="337"/>
      <c r="C38" s="103" t="s">
        <v>38</v>
      </c>
      <c r="D38" s="104" t="s">
        <v>6</v>
      </c>
      <c r="E38" s="386"/>
      <c r="F38" s="105" t="s">
        <v>39</v>
      </c>
      <c r="G38" s="326"/>
      <c r="H38" s="326"/>
      <c r="I38" s="326"/>
      <c r="J38" s="326"/>
    </row>
    <row r="39" spans="2:10">
      <c r="B39" s="337"/>
      <c r="C39" s="103" t="s">
        <v>40</v>
      </c>
      <c r="D39" s="104" t="s">
        <v>6</v>
      </c>
      <c r="E39" s="386"/>
      <c r="F39" s="105" t="s">
        <v>41</v>
      </c>
      <c r="G39" s="326"/>
      <c r="H39" s="326"/>
      <c r="I39" s="326"/>
      <c r="J39" s="326"/>
    </row>
    <row r="40" spans="2:10">
      <c r="B40" s="337"/>
      <c r="C40" s="103" t="s">
        <v>42</v>
      </c>
      <c r="D40" s="104" t="s">
        <v>6</v>
      </c>
      <c r="E40" s="386"/>
      <c r="F40" s="105" t="s">
        <v>43</v>
      </c>
      <c r="G40" s="326"/>
      <c r="H40" s="326"/>
      <c r="I40" s="326"/>
      <c r="J40" s="326"/>
    </row>
    <row r="41" spans="2:10">
      <c r="B41" s="337"/>
      <c r="C41" s="103" t="s">
        <v>44</v>
      </c>
      <c r="D41" s="104" t="s">
        <v>6</v>
      </c>
      <c r="E41" s="386"/>
      <c r="F41" s="105" t="s">
        <v>45</v>
      </c>
      <c r="G41" s="326"/>
      <c r="H41" s="326"/>
      <c r="I41" s="326"/>
      <c r="J41" s="326"/>
    </row>
    <row r="42" spans="2:10">
      <c r="B42" s="337"/>
      <c r="C42" s="104">
        <v>9</v>
      </c>
      <c r="D42" s="104"/>
      <c r="E42" s="386"/>
      <c r="F42" s="106" t="s">
        <v>19</v>
      </c>
      <c r="G42" s="326"/>
      <c r="H42" s="326"/>
      <c r="I42" s="326"/>
      <c r="J42" s="326"/>
    </row>
    <row r="43" spans="2:10">
      <c r="B43" s="337"/>
      <c r="C43" s="103" t="s">
        <v>46</v>
      </c>
      <c r="D43" s="104" t="s">
        <v>47</v>
      </c>
      <c r="E43" s="386"/>
      <c r="F43" s="105" t="s">
        <v>21</v>
      </c>
      <c r="G43" s="326"/>
      <c r="H43" s="326"/>
      <c r="I43" s="326"/>
      <c r="J43" s="326"/>
    </row>
    <row r="44" spans="2:10">
      <c r="B44" s="337"/>
      <c r="C44" s="103" t="s">
        <v>48</v>
      </c>
      <c r="D44" s="104" t="s">
        <v>47</v>
      </c>
      <c r="E44" s="386"/>
      <c r="F44" s="105" t="s">
        <v>23</v>
      </c>
      <c r="G44" s="326"/>
      <c r="H44" s="326"/>
      <c r="I44" s="326"/>
      <c r="J44" s="326"/>
    </row>
    <row r="45" spans="2:10">
      <c r="B45" s="337"/>
      <c r="C45" s="103" t="s">
        <v>49</v>
      </c>
      <c r="D45" s="104" t="s">
        <v>47</v>
      </c>
      <c r="E45" s="386"/>
      <c r="F45" s="105" t="s">
        <v>25</v>
      </c>
      <c r="G45" s="326"/>
      <c r="H45" s="326"/>
      <c r="I45" s="326"/>
      <c r="J45" s="326"/>
    </row>
    <row r="46" spans="2:10">
      <c r="B46" s="337"/>
      <c r="C46" s="103" t="s">
        <v>50</v>
      </c>
      <c r="D46" s="104" t="s">
        <v>47</v>
      </c>
      <c r="E46" s="386"/>
      <c r="F46" s="105" t="s">
        <v>27</v>
      </c>
      <c r="G46" s="326"/>
      <c r="H46" s="326"/>
      <c r="I46" s="326"/>
      <c r="J46" s="326"/>
    </row>
    <row r="47" spans="2:10">
      <c r="B47" s="337"/>
      <c r="C47" s="103" t="s">
        <v>51</v>
      </c>
      <c r="D47" s="104" t="s">
        <v>47</v>
      </c>
      <c r="E47" s="386"/>
      <c r="F47" s="105" t="s">
        <v>29</v>
      </c>
      <c r="G47" s="326"/>
      <c r="H47" s="326"/>
      <c r="I47" s="326"/>
      <c r="J47" s="326"/>
    </row>
    <row r="48" spans="2:10">
      <c r="B48" s="337"/>
      <c r="C48" s="103" t="s">
        <v>52</v>
      </c>
      <c r="D48" s="104" t="s">
        <v>47</v>
      </c>
      <c r="E48" s="386"/>
      <c r="F48" s="105" t="s">
        <v>31</v>
      </c>
      <c r="G48" s="326"/>
      <c r="H48" s="326"/>
      <c r="I48" s="326"/>
      <c r="J48" s="326"/>
    </row>
    <row r="49" spans="2:10">
      <c r="B49" s="337"/>
      <c r="C49" s="103" t="s">
        <v>53</v>
      </c>
      <c r="D49" s="104" t="s">
        <v>47</v>
      </c>
      <c r="E49" s="386"/>
      <c r="F49" s="105" t="s">
        <v>33</v>
      </c>
      <c r="G49" s="326"/>
      <c r="H49" s="326"/>
      <c r="I49" s="326"/>
      <c r="J49" s="326"/>
    </row>
    <row r="50" spans="2:10">
      <c r="B50" s="337"/>
      <c r="C50" s="103" t="s">
        <v>54</v>
      </c>
      <c r="D50" s="104" t="s">
        <v>47</v>
      </c>
      <c r="E50" s="386"/>
      <c r="F50" s="105" t="s">
        <v>35</v>
      </c>
      <c r="G50" s="326"/>
      <c r="H50" s="326"/>
      <c r="I50" s="326"/>
      <c r="J50" s="326"/>
    </row>
    <row r="51" spans="2:10">
      <c r="B51" s="337"/>
      <c r="C51" s="103" t="s">
        <v>55</v>
      </c>
      <c r="D51" s="104" t="s">
        <v>47</v>
      </c>
      <c r="E51" s="386"/>
      <c r="F51" s="105" t="s">
        <v>37</v>
      </c>
      <c r="G51" s="326"/>
      <c r="H51" s="326"/>
      <c r="I51" s="326"/>
      <c r="J51" s="326"/>
    </row>
    <row r="52" spans="2:10">
      <c r="B52" s="337"/>
      <c r="C52" s="103" t="s">
        <v>56</v>
      </c>
      <c r="D52" s="104" t="s">
        <v>47</v>
      </c>
      <c r="E52" s="386"/>
      <c r="F52" s="105" t="s">
        <v>39</v>
      </c>
      <c r="G52" s="326"/>
      <c r="H52" s="326"/>
      <c r="I52" s="326"/>
      <c r="J52" s="326"/>
    </row>
    <row r="53" spans="2:10">
      <c r="B53" s="337"/>
      <c r="C53" s="103" t="s">
        <v>57</v>
      </c>
      <c r="D53" s="104" t="s">
        <v>47</v>
      </c>
      <c r="E53" s="386"/>
      <c r="F53" s="105" t="s">
        <v>41</v>
      </c>
      <c r="G53" s="326"/>
      <c r="H53" s="326"/>
      <c r="I53" s="326"/>
      <c r="J53" s="326"/>
    </row>
    <row r="54" spans="2:10">
      <c r="B54" s="337"/>
      <c r="C54" s="103" t="s">
        <v>58</v>
      </c>
      <c r="D54" s="104" t="s">
        <v>47</v>
      </c>
      <c r="E54" s="386"/>
      <c r="F54" s="105" t="s">
        <v>43</v>
      </c>
      <c r="G54" s="326"/>
      <c r="H54" s="326"/>
      <c r="I54" s="326"/>
      <c r="J54" s="326"/>
    </row>
    <row r="55" spans="2:10" ht="15.75" thickBot="1">
      <c r="B55" s="338"/>
      <c r="C55" s="107" t="s">
        <v>59</v>
      </c>
      <c r="D55" s="108" t="s">
        <v>47</v>
      </c>
      <c r="E55" s="387"/>
      <c r="F55" s="109" t="s">
        <v>45</v>
      </c>
      <c r="G55" s="327"/>
      <c r="H55" s="327"/>
      <c r="I55" s="327"/>
      <c r="J55" s="327"/>
    </row>
    <row r="56" spans="2:10" ht="15" customHeight="1">
      <c r="B56" s="382" t="s">
        <v>60</v>
      </c>
      <c r="C56" s="110"/>
      <c r="D56" s="101"/>
      <c r="E56" s="377" t="s">
        <v>389</v>
      </c>
      <c r="F56" s="102" t="s">
        <v>61</v>
      </c>
      <c r="G56" s="325" t="s">
        <v>391</v>
      </c>
      <c r="H56" s="325"/>
      <c r="I56" s="325"/>
      <c r="J56" s="325"/>
    </row>
    <row r="57" spans="2:10">
      <c r="B57" s="383"/>
      <c r="C57" s="103" t="s">
        <v>62</v>
      </c>
      <c r="D57" s="104" t="s">
        <v>6</v>
      </c>
      <c r="E57" s="378"/>
      <c r="F57" s="105" t="s">
        <v>63</v>
      </c>
      <c r="G57" s="326"/>
      <c r="H57" s="326"/>
      <c r="I57" s="326"/>
      <c r="J57" s="326"/>
    </row>
    <row r="58" spans="2:10">
      <c r="B58" s="383"/>
      <c r="C58" s="103" t="s">
        <v>64</v>
      </c>
      <c r="D58" s="104" t="s">
        <v>6</v>
      </c>
      <c r="E58" s="378"/>
      <c r="F58" s="105" t="s">
        <v>65</v>
      </c>
      <c r="G58" s="326"/>
      <c r="H58" s="326"/>
      <c r="I58" s="326"/>
      <c r="J58" s="326"/>
    </row>
    <row r="59" spans="2:10">
      <c r="B59" s="383"/>
      <c r="C59" s="103" t="s">
        <v>66</v>
      </c>
      <c r="D59" s="104" t="s">
        <v>6</v>
      </c>
      <c r="E59" s="378"/>
      <c r="F59" s="105" t="s">
        <v>67</v>
      </c>
      <c r="G59" s="326"/>
      <c r="H59" s="326"/>
      <c r="I59" s="326"/>
      <c r="J59" s="326"/>
    </row>
    <row r="60" spans="2:10">
      <c r="B60" s="383"/>
      <c r="C60" s="103" t="s">
        <v>68</v>
      </c>
      <c r="D60" s="104" t="s">
        <v>6</v>
      </c>
      <c r="E60" s="378"/>
      <c r="F60" s="105" t="s">
        <v>69</v>
      </c>
      <c r="G60" s="326"/>
      <c r="H60" s="326"/>
      <c r="I60" s="326"/>
      <c r="J60" s="326"/>
    </row>
    <row r="61" spans="2:10">
      <c r="B61" s="383"/>
      <c r="C61" s="103" t="s">
        <v>70</v>
      </c>
      <c r="D61" s="104" t="s">
        <v>6</v>
      </c>
      <c r="E61" s="378"/>
      <c r="F61" s="105" t="s">
        <v>71</v>
      </c>
      <c r="G61" s="326"/>
      <c r="H61" s="326"/>
      <c r="I61" s="326"/>
      <c r="J61" s="326"/>
    </row>
    <row r="62" spans="2:10">
      <c r="B62" s="383"/>
      <c r="C62" s="103" t="s">
        <v>72</v>
      </c>
      <c r="D62" s="104" t="s">
        <v>6</v>
      </c>
      <c r="E62" s="378"/>
      <c r="F62" s="105" t="s">
        <v>73</v>
      </c>
      <c r="G62" s="326"/>
      <c r="H62" s="326"/>
      <c r="I62" s="326"/>
      <c r="J62" s="326"/>
    </row>
    <row r="63" spans="2:10">
      <c r="B63" s="383"/>
      <c r="C63" s="103" t="s">
        <v>74</v>
      </c>
      <c r="D63" s="104" t="s">
        <v>6</v>
      </c>
      <c r="E63" s="378"/>
      <c r="F63" s="105" t="s">
        <v>75</v>
      </c>
      <c r="G63" s="326"/>
      <c r="H63" s="326"/>
      <c r="I63" s="326"/>
      <c r="J63" s="326"/>
    </row>
    <row r="64" spans="2:10">
      <c r="B64" s="383"/>
      <c r="C64" s="103"/>
      <c r="D64" s="104"/>
      <c r="E64" s="378"/>
      <c r="F64" s="106" t="s">
        <v>76</v>
      </c>
      <c r="G64" s="326"/>
      <c r="H64" s="326"/>
      <c r="I64" s="326"/>
      <c r="J64" s="326"/>
    </row>
    <row r="65" spans="2:10">
      <c r="B65" s="383"/>
      <c r="C65" s="103" t="s">
        <v>77</v>
      </c>
      <c r="D65" s="104" t="s">
        <v>47</v>
      </c>
      <c r="E65" s="378"/>
      <c r="F65" s="105" t="s">
        <v>63</v>
      </c>
      <c r="G65" s="326"/>
      <c r="H65" s="326"/>
      <c r="I65" s="326"/>
      <c r="J65" s="326"/>
    </row>
    <row r="66" spans="2:10">
      <c r="B66" s="383"/>
      <c r="C66" s="103" t="s">
        <v>78</v>
      </c>
      <c r="D66" s="104" t="s">
        <v>47</v>
      </c>
      <c r="E66" s="378"/>
      <c r="F66" s="105" t="s">
        <v>65</v>
      </c>
      <c r="G66" s="326"/>
      <c r="H66" s="326"/>
      <c r="I66" s="326"/>
      <c r="J66" s="326"/>
    </row>
    <row r="67" spans="2:10">
      <c r="B67" s="383"/>
      <c r="C67" s="103" t="s">
        <v>79</v>
      </c>
      <c r="D67" s="104" t="s">
        <v>47</v>
      </c>
      <c r="E67" s="378"/>
      <c r="F67" s="105" t="s">
        <v>67</v>
      </c>
      <c r="G67" s="326"/>
      <c r="H67" s="326"/>
      <c r="I67" s="326"/>
      <c r="J67" s="326"/>
    </row>
    <row r="68" spans="2:10">
      <c r="B68" s="383"/>
      <c r="C68" s="103" t="s">
        <v>80</v>
      </c>
      <c r="D68" s="104" t="s">
        <v>47</v>
      </c>
      <c r="E68" s="378"/>
      <c r="F68" s="105" t="s">
        <v>69</v>
      </c>
      <c r="G68" s="326"/>
      <c r="H68" s="326"/>
      <c r="I68" s="326"/>
      <c r="J68" s="326"/>
    </row>
    <row r="69" spans="2:10">
      <c r="B69" s="383"/>
      <c r="C69" s="103" t="s">
        <v>81</v>
      </c>
      <c r="D69" s="104" t="s">
        <v>47</v>
      </c>
      <c r="E69" s="378"/>
      <c r="F69" s="105" t="s">
        <v>71</v>
      </c>
      <c r="G69" s="326"/>
      <c r="H69" s="326"/>
      <c r="I69" s="326"/>
      <c r="J69" s="326"/>
    </row>
    <row r="70" spans="2:10">
      <c r="B70" s="383"/>
      <c r="C70" s="103" t="s">
        <v>82</v>
      </c>
      <c r="D70" s="104" t="s">
        <v>47</v>
      </c>
      <c r="E70" s="378"/>
      <c r="F70" s="105" t="s">
        <v>73</v>
      </c>
      <c r="G70" s="326"/>
      <c r="H70" s="326"/>
      <c r="I70" s="326"/>
      <c r="J70" s="326"/>
    </row>
    <row r="71" spans="2:10" ht="15.75" thickBot="1">
      <c r="B71" s="384"/>
      <c r="C71" s="103" t="s">
        <v>83</v>
      </c>
      <c r="D71" s="104" t="s">
        <v>47</v>
      </c>
      <c r="E71" s="379"/>
      <c r="F71" s="105" t="s">
        <v>75</v>
      </c>
      <c r="G71" s="336"/>
      <c r="H71" s="336"/>
      <c r="I71" s="336"/>
      <c r="J71" s="336"/>
    </row>
    <row r="72" spans="2:10" ht="90" customHeight="1" thickBot="1">
      <c r="B72" s="342" t="s">
        <v>84</v>
      </c>
      <c r="C72" s="346">
        <v>10</v>
      </c>
      <c r="D72" s="101" t="s">
        <v>85</v>
      </c>
      <c r="E72" s="380" t="s">
        <v>85</v>
      </c>
      <c r="F72" s="111" t="s">
        <v>86</v>
      </c>
      <c r="G72" s="348" t="s">
        <v>87</v>
      </c>
      <c r="H72" s="325"/>
      <c r="I72" s="325"/>
      <c r="J72" s="349"/>
    </row>
    <row r="73" spans="2:10" ht="25.5">
      <c r="B73" s="343"/>
      <c r="C73" s="347"/>
      <c r="D73" s="46" t="s">
        <v>6</v>
      </c>
      <c r="E73" s="381"/>
      <c r="F73" s="47" t="s">
        <v>88</v>
      </c>
      <c r="G73" s="326"/>
      <c r="H73" s="326"/>
      <c r="I73" s="326"/>
      <c r="J73" s="350"/>
    </row>
    <row r="74" spans="2:10">
      <c r="B74" s="343"/>
      <c r="C74" s="104">
        <v>11</v>
      </c>
      <c r="D74" s="104" t="s">
        <v>9</v>
      </c>
      <c r="E74" s="324" t="s">
        <v>89</v>
      </c>
      <c r="F74" s="112" t="s">
        <v>90</v>
      </c>
      <c r="G74" s="351" t="s">
        <v>91</v>
      </c>
      <c r="H74" s="352"/>
      <c r="I74" s="352"/>
      <c r="J74" s="353"/>
    </row>
    <row r="75" spans="2:10">
      <c r="B75" s="343"/>
      <c r="C75" s="104">
        <v>12</v>
      </c>
      <c r="D75" s="104" t="s">
        <v>9</v>
      </c>
      <c r="E75" s="324"/>
      <c r="F75" s="112" t="s">
        <v>92</v>
      </c>
      <c r="G75" s="354"/>
      <c r="H75" s="355"/>
      <c r="I75" s="355"/>
      <c r="J75" s="356"/>
    </row>
    <row r="76" spans="2:10">
      <c r="B76" s="343"/>
      <c r="C76" s="104">
        <v>13</v>
      </c>
      <c r="D76" s="104" t="s">
        <v>6</v>
      </c>
      <c r="E76" s="324"/>
      <c r="F76" s="112" t="s">
        <v>93</v>
      </c>
      <c r="G76" s="354"/>
      <c r="H76" s="355"/>
      <c r="I76" s="355"/>
      <c r="J76" s="356"/>
    </row>
    <row r="77" spans="2:10">
      <c r="B77" s="343"/>
      <c r="C77" s="104">
        <v>14</v>
      </c>
      <c r="D77" s="104" t="s">
        <v>94</v>
      </c>
      <c r="E77" s="324"/>
      <c r="F77" s="112" t="s">
        <v>384</v>
      </c>
      <c r="G77" s="357"/>
      <c r="H77" s="358"/>
      <c r="I77" s="358"/>
      <c r="J77" s="359"/>
    </row>
    <row r="78" spans="2:10">
      <c r="B78" s="343"/>
      <c r="C78" s="104">
        <v>15</v>
      </c>
      <c r="D78" s="112"/>
      <c r="E78" s="324"/>
      <c r="F78" s="113" t="s">
        <v>95</v>
      </c>
      <c r="J78" s="42"/>
    </row>
    <row r="79" spans="2:10">
      <c r="B79" s="343"/>
      <c r="C79" s="103" t="s">
        <v>96</v>
      </c>
      <c r="D79" s="114" t="s">
        <v>85</v>
      </c>
      <c r="E79" s="324"/>
      <c r="F79" s="112" t="s">
        <v>97</v>
      </c>
      <c r="G79" s="328" t="s">
        <v>98</v>
      </c>
      <c r="H79" s="328"/>
      <c r="I79" s="328"/>
      <c r="J79" s="329"/>
    </row>
    <row r="80" spans="2:10">
      <c r="B80" s="343"/>
      <c r="C80" s="103" t="s">
        <v>99</v>
      </c>
      <c r="D80" s="114" t="s">
        <v>85</v>
      </c>
      <c r="E80" s="324"/>
      <c r="F80" s="112" t="s">
        <v>100</v>
      </c>
      <c r="G80" s="328"/>
      <c r="H80" s="328"/>
      <c r="I80" s="328"/>
      <c r="J80" s="329"/>
    </row>
    <row r="81" spans="2:10">
      <c r="B81" s="343"/>
      <c r="C81" s="103" t="s">
        <v>101</v>
      </c>
      <c r="D81" s="114" t="s">
        <v>85</v>
      </c>
      <c r="E81" s="324"/>
      <c r="F81" s="115" t="s">
        <v>102</v>
      </c>
      <c r="G81" s="328"/>
      <c r="H81" s="328"/>
      <c r="I81" s="328"/>
      <c r="J81" s="329"/>
    </row>
    <row r="82" spans="2:10">
      <c r="B82" s="343"/>
      <c r="C82" s="103" t="s">
        <v>103</v>
      </c>
      <c r="D82" s="114" t="s">
        <v>85</v>
      </c>
      <c r="E82" s="324"/>
      <c r="F82" s="112" t="s">
        <v>97</v>
      </c>
      <c r="G82" s="328" t="s">
        <v>104</v>
      </c>
      <c r="H82" s="328"/>
      <c r="I82" s="328"/>
      <c r="J82" s="329"/>
    </row>
    <row r="83" spans="2:10">
      <c r="B83" s="343"/>
      <c r="C83" s="103" t="s">
        <v>105</v>
      </c>
      <c r="D83" s="114" t="s">
        <v>85</v>
      </c>
      <c r="E83" s="324"/>
      <c r="F83" s="112" t="s">
        <v>100</v>
      </c>
      <c r="G83" s="328"/>
      <c r="H83" s="328"/>
      <c r="I83" s="328"/>
      <c r="J83" s="329"/>
    </row>
    <row r="84" spans="2:10">
      <c r="B84" s="343"/>
      <c r="C84" s="103" t="s">
        <v>106</v>
      </c>
      <c r="D84" s="114" t="s">
        <v>85</v>
      </c>
      <c r="E84" s="324"/>
      <c r="F84" s="115" t="s">
        <v>107</v>
      </c>
      <c r="G84" s="328"/>
      <c r="H84" s="328"/>
      <c r="I84" s="328"/>
      <c r="J84" s="329"/>
    </row>
    <row r="85" spans="2:10" ht="26.25" customHeight="1">
      <c r="B85" s="343"/>
      <c r="C85" s="104">
        <v>16</v>
      </c>
      <c r="D85" s="104" t="s">
        <v>108</v>
      </c>
      <c r="E85" s="8" t="s">
        <v>109</v>
      </c>
      <c r="F85" s="105" t="s">
        <v>110</v>
      </c>
      <c r="G85" s="400" t="s">
        <v>111</v>
      </c>
      <c r="H85" s="401"/>
      <c r="I85" s="401"/>
      <c r="J85" s="402"/>
    </row>
    <row r="86" spans="2:10" ht="25.5">
      <c r="B86" s="343"/>
      <c r="C86" s="104" t="s">
        <v>112</v>
      </c>
      <c r="D86" s="104" t="s">
        <v>108</v>
      </c>
      <c r="E86" s="8" t="s">
        <v>113</v>
      </c>
      <c r="F86" s="116" t="s">
        <v>114</v>
      </c>
      <c r="G86" s="403"/>
      <c r="H86" s="404"/>
      <c r="I86" s="404"/>
      <c r="J86" s="405"/>
    </row>
    <row r="87" spans="2:10" ht="36" customHeight="1">
      <c r="B87" s="343"/>
      <c r="C87" s="104" t="s">
        <v>115</v>
      </c>
      <c r="D87" s="104" t="s">
        <v>108</v>
      </c>
      <c r="E87" s="41" t="s">
        <v>116</v>
      </c>
      <c r="F87" s="117" t="s">
        <v>117</v>
      </c>
      <c r="G87" s="403"/>
      <c r="H87" s="404"/>
      <c r="I87" s="404"/>
      <c r="J87" s="405"/>
    </row>
    <row r="88" spans="2:10" ht="87.75" customHeight="1" thickBot="1">
      <c r="B88" s="344"/>
      <c r="C88" s="104" t="s">
        <v>118</v>
      </c>
      <c r="D88" s="104" t="s">
        <v>108</v>
      </c>
      <c r="E88" s="63" t="s">
        <v>119</v>
      </c>
      <c r="F88" s="118" t="s">
        <v>120</v>
      </c>
      <c r="G88" s="406"/>
      <c r="H88" s="407"/>
      <c r="I88" s="407"/>
      <c r="J88" s="408"/>
    </row>
    <row r="89" spans="2:10" ht="38.25" customHeight="1">
      <c r="B89" s="339" t="s">
        <v>121</v>
      </c>
      <c r="C89" s="119">
        <v>17</v>
      </c>
      <c r="D89" s="119"/>
      <c r="E89" s="119"/>
      <c r="F89" s="120" t="s">
        <v>122</v>
      </c>
      <c r="G89" s="345" t="s">
        <v>123</v>
      </c>
      <c r="H89" s="345"/>
      <c r="I89" s="345"/>
      <c r="J89" s="345"/>
    </row>
    <row r="90" spans="2:10">
      <c r="B90" s="340"/>
      <c r="C90" s="121" t="s">
        <v>124</v>
      </c>
      <c r="D90" s="119"/>
      <c r="E90" s="119"/>
      <c r="F90" s="122" t="s">
        <v>392</v>
      </c>
      <c r="G90" s="326"/>
      <c r="H90" s="326"/>
      <c r="I90" s="326"/>
      <c r="J90" s="326"/>
    </row>
    <row r="91" spans="2:10">
      <c r="B91" s="340"/>
      <c r="C91" s="121" t="s">
        <v>125</v>
      </c>
      <c r="D91" s="119" t="s">
        <v>108</v>
      </c>
      <c r="E91" s="123"/>
      <c r="F91" s="122" t="s">
        <v>126</v>
      </c>
      <c r="G91" s="326"/>
      <c r="H91" s="326"/>
      <c r="I91" s="326"/>
      <c r="J91" s="326"/>
    </row>
    <row r="92" spans="2:10">
      <c r="B92" s="340"/>
      <c r="C92" s="121" t="s">
        <v>127</v>
      </c>
      <c r="D92" s="119" t="s">
        <v>108</v>
      </c>
      <c r="E92" s="123"/>
      <c r="F92" s="122" t="s">
        <v>128</v>
      </c>
      <c r="G92" s="326"/>
      <c r="H92" s="326"/>
      <c r="I92" s="326"/>
      <c r="J92" s="326"/>
    </row>
    <row r="93" spans="2:10">
      <c r="B93" s="340"/>
      <c r="C93" s="121" t="s">
        <v>129</v>
      </c>
      <c r="D93" s="119" t="s">
        <v>108</v>
      </c>
      <c r="E93" s="124"/>
      <c r="F93" s="122" t="s">
        <v>130</v>
      </c>
      <c r="G93" s="326"/>
      <c r="H93" s="326"/>
      <c r="I93" s="326"/>
      <c r="J93" s="326"/>
    </row>
    <row r="94" spans="2:10">
      <c r="B94" s="340"/>
      <c r="C94" s="121" t="s">
        <v>131</v>
      </c>
      <c r="D94" s="119" t="s">
        <v>108</v>
      </c>
      <c r="E94" s="124"/>
      <c r="F94" s="122" t="s">
        <v>132</v>
      </c>
      <c r="G94" s="326"/>
      <c r="H94" s="326"/>
      <c r="I94" s="326"/>
      <c r="J94" s="326"/>
    </row>
    <row r="95" spans="2:10">
      <c r="B95" s="340"/>
      <c r="C95" s="121" t="s">
        <v>133</v>
      </c>
      <c r="D95" s="119" t="s">
        <v>108</v>
      </c>
      <c r="E95" s="124"/>
      <c r="F95" s="122" t="s">
        <v>134</v>
      </c>
      <c r="G95" s="326"/>
      <c r="H95" s="326"/>
      <c r="I95" s="326"/>
      <c r="J95" s="326"/>
    </row>
    <row r="96" spans="2:10">
      <c r="B96" s="340"/>
      <c r="C96" s="121" t="s">
        <v>135</v>
      </c>
      <c r="D96" s="119" t="s">
        <v>108</v>
      </c>
      <c r="E96" s="125"/>
      <c r="F96" s="122" t="s">
        <v>136</v>
      </c>
      <c r="G96" s="326"/>
      <c r="H96" s="326"/>
      <c r="I96" s="326"/>
      <c r="J96" s="326"/>
    </row>
    <row r="97" spans="2:10">
      <c r="B97" s="340"/>
      <c r="C97" s="121" t="s">
        <v>137</v>
      </c>
      <c r="D97" s="119" t="s">
        <v>108</v>
      </c>
      <c r="E97" s="125"/>
      <c r="F97" s="122" t="s">
        <v>138</v>
      </c>
      <c r="G97" s="326"/>
      <c r="H97" s="326"/>
      <c r="I97" s="326"/>
      <c r="J97" s="326"/>
    </row>
    <row r="98" spans="2:10">
      <c r="B98" s="340"/>
      <c r="C98" s="121" t="s">
        <v>139</v>
      </c>
      <c r="D98" s="119" t="s">
        <v>108</v>
      </c>
      <c r="E98" s="123"/>
      <c r="F98" s="122" t="s">
        <v>140</v>
      </c>
      <c r="G98" s="326"/>
      <c r="H98" s="326"/>
      <c r="I98" s="326"/>
      <c r="J98" s="326"/>
    </row>
    <row r="99" spans="2:10">
      <c r="B99" s="340"/>
      <c r="C99" s="121" t="s">
        <v>141</v>
      </c>
      <c r="D99" s="122"/>
      <c r="E99" s="123"/>
      <c r="F99" s="126" t="s">
        <v>383</v>
      </c>
      <c r="G99" s="326"/>
      <c r="H99" s="326"/>
      <c r="I99" s="326"/>
      <c r="J99" s="326"/>
    </row>
    <row r="100" spans="2:10">
      <c r="B100" s="340"/>
      <c r="C100" s="127" t="s">
        <v>142</v>
      </c>
      <c r="D100" s="119" t="s">
        <v>108</v>
      </c>
      <c r="E100" s="123"/>
      <c r="F100" s="122" t="s">
        <v>126</v>
      </c>
      <c r="G100" s="326"/>
      <c r="H100" s="326"/>
      <c r="I100" s="326"/>
      <c r="J100" s="326"/>
    </row>
    <row r="101" spans="2:10">
      <c r="B101" s="340"/>
      <c r="C101" s="127" t="s">
        <v>143</v>
      </c>
      <c r="D101" s="119" t="s">
        <v>108</v>
      </c>
      <c r="E101" s="123"/>
      <c r="F101" s="122" t="s">
        <v>128</v>
      </c>
      <c r="G101" s="326"/>
      <c r="H101" s="326"/>
      <c r="I101" s="326"/>
      <c r="J101" s="326"/>
    </row>
    <row r="102" spans="2:10">
      <c r="B102" s="340"/>
      <c r="C102" s="127" t="s">
        <v>144</v>
      </c>
      <c r="D102" s="119" t="s">
        <v>108</v>
      </c>
      <c r="E102" s="124"/>
      <c r="F102" s="122" t="s">
        <v>130</v>
      </c>
      <c r="G102" s="326"/>
      <c r="H102" s="326"/>
      <c r="I102" s="326"/>
      <c r="J102" s="326"/>
    </row>
    <row r="103" spans="2:10">
      <c r="B103" s="340"/>
      <c r="C103" s="127" t="s">
        <v>145</v>
      </c>
      <c r="D103" s="119" t="s">
        <v>108</v>
      </c>
      <c r="E103" s="124"/>
      <c r="F103" s="122" t="s">
        <v>132</v>
      </c>
      <c r="G103" s="326"/>
      <c r="H103" s="326"/>
      <c r="I103" s="326"/>
      <c r="J103" s="326"/>
    </row>
    <row r="104" spans="2:10">
      <c r="B104" s="340"/>
      <c r="C104" s="127" t="s">
        <v>146</v>
      </c>
      <c r="D104" s="119" t="s">
        <v>108</v>
      </c>
      <c r="E104" s="124"/>
      <c r="F104" s="122" t="s">
        <v>134</v>
      </c>
      <c r="G104" s="326"/>
      <c r="H104" s="326"/>
      <c r="I104" s="326"/>
      <c r="J104" s="326"/>
    </row>
    <row r="105" spans="2:10">
      <c r="B105" s="340"/>
      <c r="C105" s="127" t="s">
        <v>147</v>
      </c>
      <c r="D105" s="119" t="s">
        <v>108</v>
      </c>
      <c r="E105" s="125"/>
      <c r="F105" s="122" t="s">
        <v>136</v>
      </c>
      <c r="G105" s="326"/>
      <c r="H105" s="326"/>
      <c r="I105" s="326"/>
      <c r="J105" s="326"/>
    </row>
    <row r="106" spans="2:10">
      <c r="B106" s="340"/>
      <c r="C106" s="127" t="s">
        <v>148</v>
      </c>
      <c r="D106" s="119" t="s">
        <v>108</v>
      </c>
      <c r="E106" s="125"/>
      <c r="F106" s="122" t="s">
        <v>138</v>
      </c>
      <c r="G106" s="326"/>
      <c r="H106" s="326"/>
      <c r="I106" s="326"/>
      <c r="J106" s="326"/>
    </row>
    <row r="107" spans="2:10">
      <c r="B107" s="340"/>
      <c r="C107" s="127" t="s">
        <v>149</v>
      </c>
      <c r="D107" s="119" t="s">
        <v>108</v>
      </c>
      <c r="E107" s="123"/>
      <c r="F107" s="122" t="s">
        <v>140</v>
      </c>
      <c r="G107" s="326"/>
      <c r="H107" s="326"/>
      <c r="I107" s="326"/>
      <c r="J107" s="326"/>
    </row>
    <row r="108" spans="2:10" ht="26.25">
      <c r="B108" s="340"/>
      <c r="C108" s="121" t="s">
        <v>150</v>
      </c>
      <c r="D108" s="122"/>
      <c r="E108" s="119"/>
      <c r="F108" s="126" t="s">
        <v>374</v>
      </c>
      <c r="G108" s="326"/>
      <c r="H108" s="326"/>
      <c r="I108" s="326"/>
      <c r="J108" s="326"/>
    </row>
    <row r="109" spans="2:10">
      <c r="B109" s="340"/>
      <c r="C109" s="128" t="s">
        <v>151</v>
      </c>
      <c r="D109" s="119" t="s">
        <v>108</v>
      </c>
      <c r="E109" s="119"/>
      <c r="F109" s="129" t="s">
        <v>126</v>
      </c>
      <c r="G109" s="326"/>
      <c r="H109" s="326"/>
      <c r="I109" s="326"/>
      <c r="J109" s="326"/>
    </row>
    <row r="110" spans="2:10">
      <c r="B110" s="340"/>
      <c r="C110" s="128" t="s">
        <v>152</v>
      </c>
      <c r="D110" s="119" t="s">
        <v>108</v>
      </c>
      <c r="E110" s="119"/>
      <c r="F110" s="129" t="s">
        <v>128</v>
      </c>
      <c r="G110" s="326"/>
      <c r="H110" s="326"/>
      <c r="I110" s="326"/>
      <c r="J110" s="326"/>
    </row>
    <row r="111" spans="2:10">
      <c r="B111" s="340"/>
      <c r="C111" s="128" t="s">
        <v>153</v>
      </c>
      <c r="D111" s="119" t="s">
        <v>108</v>
      </c>
      <c r="E111" s="119"/>
      <c r="F111" s="129" t="s">
        <v>130</v>
      </c>
      <c r="G111" s="326"/>
      <c r="H111" s="326"/>
      <c r="I111" s="326"/>
      <c r="J111" s="326"/>
    </row>
    <row r="112" spans="2:10">
      <c r="B112" s="340"/>
      <c r="C112" s="128" t="s">
        <v>154</v>
      </c>
      <c r="D112" s="119" t="s">
        <v>108</v>
      </c>
      <c r="E112" s="119"/>
      <c r="F112" s="129" t="s">
        <v>132</v>
      </c>
      <c r="G112" s="326"/>
      <c r="H112" s="326"/>
      <c r="I112" s="326"/>
      <c r="J112" s="326"/>
    </row>
    <row r="113" spans="2:10">
      <c r="B113" s="340"/>
      <c r="C113" s="128" t="s">
        <v>155</v>
      </c>
      <c r="D113" s="119" t="s">
        <v>108</v>
      </c>
      <c r="E113" s="119"/>
      <c r="F113" s="129" t="s">
        <v>134</v>
      </c>
      <c r="G113" s="326"/>
      <c r="H113" s="326"/>
      <c r="I113" s="326"/>
      <c r="J113" s="326"/>
    </row>
    <row r="114" spans="2:10">
      <c r="B114" s="340"/>
      <c r="C114" s="128" t="s">
        <v>156</v>
      </c>
      <c r="D114" s="119" t="s">
        <v>108</v>
      </c>
      <c r="E114" s="119"/>
      <c r="F114" s="129" t="s">
        <v>136</v>
      </c>
      <c r="G114" s="326"/>
      <c r="H114" s="326"/>
      <c r="I114" s="326"/>
      <c r="J114" s="326"/>
    </row>
    <row r="115" spans="2:10">
      <c r="B115" s="340"/>
      <c r="C115" s="128" t="s">
        <v>157</v>
      </c>
      <c r="D115" s="119" t="s">
        <v>108</v>
      </c>
      <c r="E115" s="119"/>
      <c r="F115" s="129" t="s">
        <v>138</v>
      </c>
      <c r="G115" s="326"/>
      <c r="H115" s="326"/>
      <c r="I115" s="326"/>
      <c r="J115" s="326"/>
    </row>
    <row r="116" spans="2:10">
      <c r="B116" s="340"/>
      <c r="C116" s="128" t="s">
        <v>158</v>
      </c>
      <c r="D116" s="119" t="s">
        <v>108</v>
      </c>
      <c r="E116" s="119"/>
      <c r="F116" s="122" t="s">
        <v>140</v>
      </c>
      <c r="G116" s="336"/>
      <c r="H116" s="336"/>
      <c r="I116" s="336"/>
      <c r="J116" s="336"/>
    </row>
    <row r="117" spans="2:10" ht="25.5">
      <c r="B117" s="340"/>
      <c r="C117" s="119" t="s">
        <v>159</v>
      </c>
      <c r="D117" s="119"/>
      <c r="E117" s="119"/>
      <c r="F117" s="120" t="s">
        <v>160</v>
      </c>
      <c r="G117" s="330" t="s">
        <v>161</v>
      </c>
      <c r="H117" s="330"/>
      <c r="I117" s="330"/>
      <c r="J117" s="331"/>
    </row>
    <row r="118" spans="2:10">
      <c r="B118" s="340"/>
      <c r="C118" s="121" t="s">
        <v>162</v>
      </c>
      <c r="D118" s="119"/>
      <c r="E118" s="119"/>
      <c r="F118" s="122" t="s">
        <v>382</v>
      </c>
      <c r="G118" s="330"/>
      <c r="H118" s="330"/>
      <c r="I118" s="330"/>
      <c r="J118" s="331"/>
    </row>
    <row r="119" spans="2:10">
      <c r="B119" s="340"/>
      <c r="C119" s="121" t="s">
        <v>163</v>
      </c>
      <c r="D119" s="119" t="s">
        <v>108</v>
      </c>
      <c r="E119" s="123"/>
      <c r="F119" s="122" t="s">
        <v>126</v>
      </c>
      <c r="G119" s="330"/>
      <c r="H119" s="330"/>
      <c r="I119" s="330"/>
      <c r="J119" s="331"/>
    </row>
    <row r="120" spans="2:10">
      <c r="B120" s="340"/>
      <c r="C120" s="121" t="s">
        <v>164</v>
      </c>
      <c r="D120" s="119" t="s">
        <v>108</v>
      </c>
      <c r="E120" s="123"/>
      <c r="F120" s="122" t="s">
        <v>128</v>
      </c>
      <c r="G120" s="330"/>
      <c r="H120" s="330"/>
      <c r="I120" s="330"/>
      <c r="J120" s="331"/>
    </row>
    <row r="121" spans="2:10">
      <c r="B121" s="340"/>
      <c r="C121" s="121" t="s">
        <v>165</v>
      </c>
      <c r="D121" s="119" t="s">
        <v>108</v>
      </c>
      <c r="E121" s="124"/>
      <c r="F121" s="122" t="s">
        <v>130</v>
      </c>
      <c r="G121" s="330"/>
      <c r="H121" s="330"/>
      <c r="I121" s="330"/>
      <c r="J121" s="331"/>
    </row>
    <row r="122" spans="2:10">
      <c r="B122" s="340"/>
      <c r="C122" s="121" t="s">
        <v>166</v>
      </c>
      <c r="D122" s="119" t="s">
        <v>108</v>
      </c>
      <c r="E122" s="124"/>
      <c r="F122" s="122" t="s">
        <v>132</v>
      </c>
      <c r="G122" s="330"/>
      <c r="H122" s="330"/>
      <c r="I122" s="330"/>
      <c r="J122" s="331"/>
    </row>
    <row r="123" spans="2:10">
      <c r="B123" s="340"/>
      <c r="C123" s="121" t="s">
        <v>167</v>
      </c>
      <c r="D123" s="119" t="s">
        <v>108</v>
      </c>
      <c r="E123" s="124"/>
      <c r="F123" s="122" t="s">
        <v>134</v>
      </c>
      <c r="G123" s="330"/>
      <c r="H123" s="330"/>
      <c r="I123" s="330"/>
      <c r="J123" s="331"/>
    </row>
    <row r="124" spans="2:10">
      <c r="B124" s="340"/>
      <c r="C124" s="121" t="s">
        <v>168</v>
      </c>
      <c r="D124" s="119" t="s">
        <v>108</v>
      </c>
      <c r="E124" s="125"/>
      <c r="F124" s="122" t="s">
        <v>136</v>
      </c>
      <c r="G124" s="330"/>
      <c r="H124" s="330"/>
      <c r="I124" s="330"/>
      <c r="J124" s="331"/>
    </row>
    <row r="125" spans="2:10">
      <c r="B125" s="340"/>
      <c r="C125" s="121" t="s">
        <v>169</v>
      </c>
      <c r="D125" s="119" t="s">
        <v>108</v>
      </c>
      <c r="E125" s="125"/>
      <c r="F125" s="122" t="s">
        <v>138</v>
      </c>
      <c r="G125" s="330"/>
      <c r="H125" s="330"/>
      <c r="I125" s="330"/>
      <c r="J125" s="331"/>
    </row>
    <row r="126" spans="2:10">
      <c r="B126" s="340"/>
      <c r="C126" s="121" t="s">
        <v>170</v>
      </c>
      <c r="D126" s="119" t="s">
        <v>108</v>
      </c>
      <c r="E126" s="123"/>
      <c r="F126" s="122" t="s">
        <v>171</v>
      </c>
      <c r="G126" s="330"/>
      <c r="H126" s="330"/>
      <c r="I126" s="330"/>
      <c r="J126" s="331"/>
    </row>
    <row r="127" spans="2:10" ht="26.25" customHeight="1">
      <c r="B127" s="340"/>
      <c r="C127" s="121" t="s">
        <v>172</v>
      </c>
      <c r="D127" s="122"/>
      <c r="E127" s="123"/>
      <c r="F127" s="126" t="s">
        <v>381</v>
      </c>
      <c r="G127" s="330"/>
      <c r="H127" s="330"/>
      <c r="I127" s="330"/>
      <c r="J127" s="331"/>
    </row>
    <row r="128" spans="2:10">
      <c r="B128" s="340"/>
      <c r="C128" s="127" t="s">
        <v>173</v>
      </c>
      <c r="D128" s="119" t="s">
        <v>108</v>
      </c>
      <c r="E128" s="123"/>
      <c r="F128" s="122" t="s">
        <v>126</v>
      </c>
      <c r="G128" s="330"/>
      <c r="H128" s="330"/>
      <c r="I128" s="330"/>
      <c r="J128" s="331"/>
    </row>
    <row r="129" spans="2:10">
      <c r="B129" s="340"/>
      <c r="C129" s="127" t="s">
        <v>174</v>
      </c>
      <c r="D129" s="119" t="s">
        <v>108</v>
      </c>
      <c r="E129" s="123"/>
      <c r="F129" s="122" t="s">
        <v>128</v>
      </c>
      <c r="G129" s="330"/>
      <c r="H129" s="330"/>
      <c r="I129" s="330"/>
      <c r="J129" s="331"/>
    </row>
    <row r="130" spans="2:10">
      <c r="B130" s="340"/>
      <c r="C130" s="127" t="s">
        <v>175</v>
      </c>
      <c r="D130" s="119" t="s">
        <v>108</v>
      </c>
      <c r="E130" s="124"/>
      <c r="F130" s="122" t="s">
        <v>130</v>
      </c>
      <c r="G130" s="330"/>
      <c r="H130" s="330"/>
      <c r="I130" s="330"/>
      <c r="J130" s="331"/>
    </row>
    <row r="131" spans="2:10">
      <c r="B131" s="340"/>
      <c r="C131" s="127" t="s">
        <v>176</v>
      </c>
      <c r="D131" s="119" t="s">
        <v>108</v>
      </c>
      <c r="E131" s="124"/>
      <c r="F131" s="122" t="s">
        <v>132</v>
      </c>
      <c r="G131" s="330"/>
      <c r="H131" s="330"/>
      <c r="I131" s="330"/>
      <c r="J131" s="331"/>
    </row>
    <row r="132" spans="2:10">
      <c r="B132" s="340"/>
      <c r="C132" s="127" t="s">
        <v>177</v>
      </c>
      <c r="D132" s="119" t="s">
        <v>108</v>
      </c>
      <c r="E132" s="124"/>
      <c r="F132" s="122" t="s">
        <v>134</v>
      </c>
      <c r="G132" s="330"/>
      <c r="H132" s="330"/>
      <c r="I132" s="330"/>
      <c r="J132" s="331"/>
    </row>
    <row r="133" spans="2:10">
      <c r="B133" s="340"/>
      <c r="C133" s="127" t="s">
        <v>178</v>
      </c>
      <c r="D133" s="119" t="s">
        <v>108</v>
      </c>
      <c r="E133" s="125"/>
      <c r="F133" s="122" t="s">
        <v>136</v>
      </c>
      <c r="G133" s="330"/>
      <c r="H133" s="330"/>
      <c r="I133" s="330"/>
      <c r="J133" s="331"/>
    </row>
    <row r="134" spans="2:10">
      <c r="B134" s="340"/>
      <c r="C134" s="127" t="s">
        <v>179</v>
      </c>
      <c r="D134" s="119" t="s">
        <v>108</v>
      </c>
      <c r="E134" s="125"/>
      <c r="F134" s="122" t="s">
        <v>138</v>
      </c>
      <c r="G134" s="330"/>
      <c r="H134" s="330"/>
      <c r="I134" s="330"/>
      <c r="J134" s="331"/>
    </row>
    <row r="135" spans="2:10">
      <c r="B135" s="340"/>
      <c r="C135" s="127" t="s">
        <v>180</v>
      </c>
      <c r="D135" s="119" t="s">
        <v>108</v>
      </c>
      <c r="E135" s="123"/>
      <c r="F135" s="122" t="s">
        <v>171</v>
      </c>
      <c r="G135" s="330"/>
      <c r="H135" s="330"/>
      <c r="I135" s="330"/>
      <c r="J135" s="331"/>
    </row>
    <row r="136" spans="2:10" ht="26.25">
      <c r="B136" s="340"/>
      <c r="C136" s="121" t="s">
        <v>181</v>
      </c>
      <c r="D136" s="122"/>
      <c r="E136" s="119"/>
      <c r="F136" s="126" t="s">
        <v>380</v>
      </c>
      <c r="G136" s="330"/>
      <c r="H136" s="330"/>
      <c r="I136" s="330"/>
      <c r="J136" s="331"/>
    </row>
    <row r="137" spans="2:10">
      <c r="B137" s="340"/>
      <c r="C137" s="128" t="s">
        <v>182</v>
      </c>
      <c r="D137" s="119" t="s">
        <v>108</v>
      </c>
      <c r="E137" s="119"/>
      <c r="F137" s="129" t="s">
        <v>126</v>
      </c>
      <c r="G137" s="330"/>
      <c r="H137" s="330"/>
      <c r="I137" s="330"/>
      <c r="J137" s="331"/>
    </row>
    <row r="138" spans="2:10">
      <c r="B138" s="340"/>
      <c r="C138" s="128" t="s">
        <v>183</v>
      </c>
      <c r="D138" s="119" t="s">
        <v>108</v>
      </c>
      <c r="E138" s="119"/>
      <c r="F138" s="129" t="s">
        <v>128</v>
      </c>
      <c r="G138" s="330"/>
      <c r="H138" s="330"/>
      <c r="I138" s="330"/>
      <c r="J138" s="331"/>
    </row>
    <row r="139" spans="2:10">
      <c r="B139" s="340"/>
      <c r="C139" s="128" t="s">
        <v>184</v>
      </c>
      <c r="D139" s="119" t="s">
        <v>108</v>
      </c>
      <c r="E139" s="119"/>
      <c r="F139" s="129" t="s">
        <v>130</v>
      </c>
      <c r="G139" s="330"/>
      <c r="H139" s="330"/>
      <c r="I139" s="330"/>
      <c r="J139" s="331"/>
    </row>
    <row r="140" spans="2:10">
      <c r="B140" s="340"/>
      <c r="C140" s="128" t="s">
        <v>185</v>
      </c>
      <c r="D140" s="119" t="s">
        <v>108</v>
      </c>
      <c r="E140" s="119"/>
      <c r="F140" s="129" t="s">
        <v>132</v>
      </c>
      <c r="G140" s="330"/>
      <c r="H140" s="330"/>
      <c r="I140" s="330"/>
      <c r="J140" s="331"/>
    </row>
    <row r="141" spans="2:10">
      <c r="B141" s="340"/>
      <c r="C141" s="128" t="s">
        <v>186</v>
      </c>
      <c r="D141" s="119" t="s">
        <v>108</v>
      </c>
      <c r="E141" s="119"/>
      <c r="F141" s="129" t="s">
        <v>134</v>
      </c>
      <c r="G141" s="330"/>
      <c r="H141" s="330"/>
      <c r="I141" s="330"/>
      <c r="J141" s="331"/>
    </row>
    <row r="142" spans="2:10">
      <c r="B142" s="340"/>
      <c r="C142" s="128" t="s">
        <v>187</v>
      </c>
      <c r="D142" s="119" t="s">
        <v>108</v>
      </c>
      <c r="E142" s="119"/>
      <c r="F142" s="129" t="s">
        <v>136</v>
      </c>
      <c r="G142" s="330"/>
      <c r="H142" s="330"/>
      <c r="I142" s="330"/>
      <c r="J142" s="331"/>
    </row>
    <row r="143" spans="2:10">
      <c r="B143" s="340"/>
      <c r="C143" s="128" t="s">
        <v>188</v>
      </c>
      <c r="D143" s="119" t="s">
        <v>108</v>
      </c>
      <c r="E143" s="119"/>
      <c r="F143" s="129" t="s">
        <v>138</v>
      </c>
      <c r="G143" s="330"/>
      <c r="H143" s="330"/>
      <c r="I143" s="330"/>
      <c r="J143" s="331"/>
    </row>
    <row r="144" spans="2:10" ht="15.75" thickBot="1">
      <c r="B144" s="341"/>
      <c r="C144" s="130" t="s">
        <v>189</v>
      </c>
      <c r="D144" s="131" t="s">
        <v>108</v>
      </c>
      <c r="E144" s="131"/>
      <c r="F144" s="132" t="s">
        <v>171</v>
      </c>
      <c r="G144" s="332"/>
      <c r="H144" s="332"/>
      <c r="I144" s="332"/>
      <c r="J144" s="333"/>
    </row>
    <row r="145" spans="2:10">
      <c r="B145" s="409" t="s">
        <v>190</v>
      </c>
      <c r="C145" s="133" t="s">
        <v>191</v>
      </c>
      <c r="D145" s="101"/>
      <c r="E145" s="346"/>
      <c r="F145" s="134" t="s">
        <v>192</v>
      </c>
      <c r="G145" s="325" t="s">
        <v>193</v>
      </c>
      <c r="H145" s="325"/>
      <c r="I145" s="325"/>
      <c r="J145" s="325"/>
    </row>
    <row r="146" spans="2:10">
      <c r="B146" s="383"/>
      <c r="C146" s="103" t="s">
        <v>194</v>
      </c>
      <c r="D146" s="104" t="s">
        <v>195</v>
      </c>
      <c r="E146" s="347"/>
      <c r="F146" s="112" t="s">
        <v>126</v>
      </c>
      <c r="G146" s="326"/>
      <c r="H146" s="326"/>
      <c r="I146" s="326"/>
      <c r="J146" s="326"/>
    </row>
    <row r="147" spans="2:10">
      <c r="B147" s="383"/>
      <c r="C147" s="103" t="s">
        <v>196</v>
      </c>
      <c r="D147" s="104" t="s">
        <v>195</v>
      </c>
      <c r="E147" s="347"/>
      <c r="F147" s="112" t="s">
        <v>128</v>
      </c>
      <c r="G147" s="326"/>
      <c r="H147" s="326"/>
      <c r="I147" s="326"/>
      <c r="J147" s="326"/>
    </row>
    <row r="148" spans="2:10">
      <c r="B148" s="383"/>
      <c r="C148" s="103" t="s">
        <v>197</v>
      </c>
      <c r="D148" s="104" t="s">
        <v>195</v>
      </c>
      <c r="E148" s="347"/>
      <c r="F148" s="112" t="s">
        <v>130</v>
      </c>
      <c r="G148" s="326"/>
      <c r="H148" s="326"/>
      <c r="I148" s="326"/>
      <c r="J148" s="326"/>
    </row>
    <row r="149" spans="2:10">
      <c r="B149" s="383"/>
      <c r="C149" s="103" t="s">
        <v>198</v>
      </c>
      <c r="D149" s="104" t="s">
        <v>195</v>
      </c>
      <c r="E149" s="347"/>
      <c r="F149" s="112" t="s">
        <v>132</v>
      </c>
      <c r="G149" s="326"/>
      <c r="H149" s="326"/>
      <c r="I149" s="326"/>
      <c r="J149" s="326"/>
    </row>
    <row r="150" spans="2:10">
      <c r="B150" s="383"/>
      <c r="C150" s="103" t="s">
        <v>199</v>
      </c>
      <c r="D150" s="104" t="s">
        <v>195</v>
      </c>
      <c r="E150" s="347"/>
      <c r="F150" s="112" t="s">
        <v>134</v>
      </c>
      <c r="G150" s="326"/>
      <c r="H150" s="326"/>
      <c r="I150" s="326"/>
      <c r="J150" s="326"/>
    </row>
    <row r="151" spans="2:10">
      <c r="B151" s="383"/>
      <c r="C151" s="103" t="s">
        <v>200</v>
      </c>
      <c r="D151" s="104" t="s">
        <v>195</v>
      </c>
      <c r="E151" s="347"/>
      <c r="F151" s="112" t="s">
        <v>201</v>
      </c>
      <c r="G151" s="326"/>
      <c r="H151" s="326"/>
      <c r="I151" s="326"/>
      <c r="J151" s="326"/>
    </row>
    <row r="152" spans="2:10">
      <c r="B152" s="383"/>
      <c r="C152" s="103" t="s">
        <v>202</v>
      </c>
      <c r="D152" s="104" t="s">
        <v>195</v>
      </c>
      <c r="E152" s="347"/>
      <c r="F152" s="112" t="s">
        <v>203</v>
      </c>
      <c r="G152" s="326"/>
      <c r="H152" s="326"/>
      <c r="I152" s="326"/>
      <c r="J152" s="326"/>
    </row>
    <row r="153" spans="2:10">
      <c r="B153" s="383"/>
      <c r="C153" s="103" t="s">
        <v>204</v>
      </c>
      <c r="D153" s="104" t="s">
        <v>195</v>
      </c>
      <c r="E153" s="347"/>
      <c r="F153" s="112" t="s">
        <v>138</v>
      </c>
      <c r="G153" s="326"/>
      <c r="H153" s="326"/>
      <c r="I153" s="326"/>
      <c r="J153" s="326"/>
    </row>
    <row r="154" spans="2:10" ht="15.75" thickBot="1">
      <c r="B154" s="410"/>
      <c r="C154" s="107" t="s">
        <v>205</v>
      </c>
      <c r="D154" s="108" t="s">
        <v>195</v>
      </c>
      <c r="E154" s="363"/>
      <c r="F154" s="135" t="s">
        <v>206</v>
      </c>
      <c r="G154" s="327"/>
      <c r="H154" s="327"/>
      <c r="I154" s="327"/>
      <c r="J154" s="327"/>
    </row>
    <row r="155" spans="2:10" ht="27.6" customHeight="1">
      <c r="B155" s="360" t="s">
        <v>207</v>
      </c>
      <c r="C155" s="101">
        <v>19</v>
      </c>
      <c r="D155" s="134"/>
      <c r="E155" s="101"/>
      <c r="F155" s="136" t="s">
        <v>208</v>
      </c>
      <c r="G155" s="306" t="s">
        <v>209</v>
      </c>
      <c r="H155" s="307"/>
      <c r="I155" s="307"/>
      <c r="J155" s="308"/>
    </row>
    <row r="156" spans="2:10">
      <c r="B156" s="361"/>
      <c r="C156" s="103" t="s">
        <v>210</v>
      </c>
      <c r="D156" s="104"/>
      <c r="E156" s="104"/>
      <c r="F156" s="112" t="s">
        <v>393</v>
      </c>
      <c r="G156" s="309"/>
      <c r="H156" s="310"/>
      <c r="I156" s="310"/>
      <c r="J156" s="311"/>
    </row>
    <row r="157" spans="2:10">
      <c r="B157" s="361"/>
      <c r="C157" s="137" t="s">
        <v>211</v>
      </c>
      <c r="D157" s="104" t="s">
        <v>108</v>
      </c>
      <c r="E157" s="138"/>
      <c r="F157" s="112" t="s">
        <v>126</v>
      </c>
      <c r="G157" s="309"/>
      <c r="H157" s="310"/>
      <c r="I157" s="310"/>
      <c r="J157" s="311"/>
    </row>
    <row r="158" spans="2:10">
      <c r="B158" s="361"/>
      <c r="C158" s="137" t="s">
        <v>212</v>
      </c>
      <c r="D158" s="104" t="s">
        <v>108</v>
      </c>
      <c r="E158" s="138"/>
      <c r="F158" s="112" t="s">
        <v>128</v>
      </c>
      <c r="G158" s="309"/>
      <c r="H158" s="310"/>
      <c r="I158" s="310"/>
      <c r="J158" s="311"/>
    </row>
    <row r="159" spans="2:10">
      <c r="B159" s="361"/>
      <c r="C159" s="137" t="s">
        <v>213</v>
      </c>
      <c r="D159" s="104" t="s">
        <v>108</v>
      </c>
      <c r="E159" s="139"/>
      <c r="F159" s="112" t="s">
        <v>130</v>
      </c>
      <c r="G159" s="309"/>
      <c r="H159" s="310"/>
      <c r="I159" s="310"/>
      <c r="J159" s="311"/>
    </row>
    <row r="160" spans="2:10">
      <c r="B160" s="361"/>
      <c r="C160" s="137" t="s">
        <v>214</v>
      </c>
      <c r="D160" s="104" t="s">
        <v>108</v>
      </c>
      <c r="E160" s="139"/>
      <c r="F160" s="112" t="s">
        <v>132</v>
      </c>
      <c r="G160" s="309"/>
      <c r="H160" s="310"/>
      <c r="I160" s="310"/>
      <c r="J160" s="311"/>
    </row>
    <row r="161" spans="2:10">
      <c r="B161" s="361"/>
      <c r="C161" s="137" t="s">
        <v>215</v>
      </c>
      <c r="D161" s="104" t="s">
        <v>108</v>
      </c>
      <c r="E161" s="139"/>
      <c r="F161" s="112" t="s">
        <v>134</v>
      </c>
      <c r="G161" s="309"/>
      <c r="H161" s="310"/>
      <c r="I161" s="310"/>
      <c r="J161" s="311"/>
    </row>
    <row r="162" spans="2:10" ht="26.25" customHeight="1">
      <c r="B162" s="361"/>
      <c r="C162" s="137" t="s">
        <v>216</v>
      </c>
      <c r="D162" s="104" t="s">
        <v>108</v>
      </c>
      <c r="E162" s="140"/>
      <c r="F162" s="112" t="s">
        <v>136</v>
      </c>
      <c r="G162" s="309"/>
      <c r="H162" s="310"/>
      <c r="I162" s="310"/>
      <c r="J162" s="311"/>
    </row>
    <row r="163" spans="2:10" ht="26.25" customHeight="1">
      <c r="B163" s="361"/>
      <c r="C163" s="137" t="s">
        <v>217</v>
      </c>
      <c r="D163" s="104" t="s">
        <v>108</v>
      </c>
      <c r="E163" s="140"/>
      <c r="F163" s="112" t="s">
        <v>138</v>
      </c>
      <c r="G163" s="309"/>
      <c r="H163" s="310"/>
      <c r="I163" s="310"/>
      <c r="J163" s="311"/>
    </row>
    <row r="164" spans="2:10">
      <c r="B164" s="361"/>
      <c r="C164" s="137" t="s">
        <v>218</v>
      </c>
      <c r="D164" s="104" t="s">
        <v>108</v>
      </c>
      <c r="E164" s="138"/>
      <c r="F164" s="112" t="s">
        <v>140</v>
      </c>
      <c r="G164" s="309"/>
      <c r="H164" s="310"/>
      <c r="I164" s="310"/>
      <c r="J164" s="311"/>
    </row>
    <row r="165" spans="2:10">
      <c r="B165" s="361"/>
      <c r="C165" s="141" t="s">
        <v>219</v>
      </c>
      <c r="D165" s="142"/>
      <c r="E165" s="143"/>
      <c r="F165" s="144" t="s">
        <v>379</v>
      </c>
      <c r="G165" s="309"/>
      <c r="H165" s="310"/>
      <c r="I165" s="310"/>
      <c r="J165" s="311"/>
    </row>
    <row r="166" spans="2:10" ht="78.75" customHeight="1">
      <c r="B166" s="361"/>
      <c r="C166" s="137" t="s">
        <v>220</v>
      </c>
      <c r="D166" s="104" t="s">
        <v>108</v>
      </c>
      <c r="E166" s="138"/>
      <c r="F166" s="112" t="s">
        <v>126</v>
      </c>
      <c r="G166" s="309"/>
      <c r="H166" s="310"/>
      <c r="I166" s="310"/>
      <c r="J166" s="311"/>
    </row>
    <row r="167" spans="2:10">
      <c r="B167" s="361"/>
      <c r="C167" s="137" t="s">
        <v>221</v>
      </c>
      <c r="D167" s="104" t="s">
        <v>108</v>
      </c>
      <c r="E167" s="138"/>
      <c r="F167" s="112" t="s">
        <v>128</v>
      </c>
      <c r="G167" s="309"/>
      <c r="H167" s="310"/>
      <c r="I167" s="310"/>
      <c r="J167" s="311"/>
    </row>
    <row r="168" spans="2:10">
      <c r="B168" s="361"/>
      <c r="C168" s="137" t="s">
        <v>222</v>
      </c>
      <c r="D168" s="104" t="s">
        <v>108</v>
      </c>
      <c r="E168" s="139"/>
      <c r="F168" s="112" t="s">
        <v>130</v>
      </c>
      <c r="G168" s="309"/>
      <c r="H168" s="310"/>
      <c r="I168" s="310"/>
      <c r="J168" s="311"/>
    </row>
    <row r="169" spans="2:10">
      <c r="B169" s="361"/>
      <c r="C169" s="137" t="s">
        <v>223</v>
      </c>
      <c r="D169" s="104" t="s">
        <v>108</v>
      </c>
      <c r="E169" s="139"/>
      <c r="F169" s="112" t="s">
        <v>132</v>
      </c>
      <c r="G169" s="309"/>
      <c r="H169" s="310"/>
      <c r="I169" s="310"/>
      <c r="J169" s="311"/>
    </row>
    <row r="170" spans="2:10">
      <c r="B170" s="361"/>
      <c r="C170" s="137" t="s">
        <v>224</v>
      </c>
      <c r="D170" s="104" t="s">
        <v>108</v>
      </c>
      <c r="E170" s="139"/>
      <c r="F170" s="112" t="s">
        <v>134</v>
      </c>
      <c r="G170" s="309"/>
      <c r="H170" s="310"/>
      <c r="I170" s="310"/>
      <c r="J170" s="311"/>
    </row>
    <row r="171" spans="2:10">
      <c r="B171" s="361"/>
      <c r="C171" s="137" t="s">
        <v>225</v>
      </c>
      <c r="D171" s="104" t="s">
        <v>108</v>
      </c>
      <c r="E171" s="140"/>
      <c r="F171" s="112" t="s">
        <v>136</v>
      </c>
      <c r="G171" s="309"/>
      <c r="H171" s="310"/>
      <c r="I171" s="310"/>
      <c r="J171" s="311"/>
    </row>
    <row r="172" spans="2:10">
      <c r="B172" s="361"/>
      <c r="C172" s="137" t="s">
        <v>226</v>
      </c>
      <c r="D172" s="104" t="s">
        <v>108</v>
      </c>
      <c r="E172" s="140"/>
      <c r="F172" s="112" t="s">
        <v>138</v>
      </c>
      <c r="G172" s="309"/>
      <c r="H172" s="310"/>
      <c r="I172" s="310"/>
      <c r="J172" s="311"/>
    </row>
    <row r="173" spans="2:10">
      <c r="B173" s="361"/>
      <c r="C173" s="137" t="s">
        <v>227</v>
      </c>
      <c r="D173" s="104" t="s">
        <v>108</v>
      </c>
      <c r="E173" s="138"/>
      <c r="F173" s="112" t="s">
        <v>140</v>
      </c>
      <c r="G173" s="309"/>
      <c r="H173" s="310"/>
      <c r="I173" s="310"/>
      <c r="J173" s="311"/>
    </row>
    <row r="174" spans="2:10" ht="26.25">
      <c r="B174" s="361"/>
      <c r="C174" s="141" t="s">
        <v>228</v>
      </c>
      <c r="D174" s="104"/>
      <c r="E174" s="104"/>
      <c r="F174" s="144" t="s">
        <v>374</v>
      </c>
      <c r="G174" s="309"/>
      <c r="H174" s="310"/>
      <c r="I174" s="310"/>
      <c r="J174" s="311"/>
    </row>
    <row r="175" spans="2:10">
      <c r="B175" s="361"/>
      <c r="C175" s="145" t="s">
        <v>229</v>
      </c>
      <c r="D175" s="104" t="s">
        <v>108</v>
      </c>
      <c r="E175" s="138"/>
      <c r="F175" s="112" t="s">
        <v>126</v>
      </c>
      <c r="G175" s="309"/>
      <c r="H175" s="310"/>
      <c r="I175" s="310"/>
      <c r="J175" s="311"/>
    </row>
    <row r="176" spans="2:10">
      <c r="B176" s="361"/>
      <c r="C176" s="145" t="s">
        <v>230</v>
      </c>
      <c r="D176" s="104" t="s">
        <v>108</v>
      </c>
      <c r="E176" s="138"/>
      <c r="F176" s="112" t="s">
        <v>128</v>
      </c>
      <c r="G176" s="309"/>
      <c r="H176" s="310"/>
      <c r="I176" s="310"/>
      <c r="J176" s="311"/>
    </row>
    <row r="177" spans="2:10">
      <c r="B177" s="361"/>
      <c r="C177" s="145" t="s">
        <v>231</v>
      </c>
      <c r="D177" s="104" t="s">
        <v>108</v>
      </c>
      <c r="E177" s="139"/>
      <c r="F177" s="112" t="s">
        <v>130</v>
      </c>
      <c r="G177" s="309"/>
      <c r="H177" s="310"/>
      <c r="I177" s="310"/>
      <c r="J177" s="311"/>
    </row>
    <row r="178" spans="2:10">
      <c r="B178" s="361"/>
      <c r="C178" s="145" t="s">
        <v>232</v>
      </c>
      <c r="D178" s="104" t="s">
        <v>108</v>
      </c>
      <c r="E178" s="139"/>
      <c r="F178" s="112" t="s">
        <v>132</v>
      </c>
      <c r="G178" s="309"/>
      <c r="H178" s="310"/>
      <c r="I178" s="310"/>
      <c r="J178" s="311"/>
    </row>
    <row r="179" spans="2:10">
      <c r="B179" s="361"/>
      <c r="C179" s="145" t="s">
        <v>233</v>
      </c>
      <c r="D179" s="104" t="s">
        <v>108</v>
      </c>
      <c r="E179" s="139"/>
      <c r="F179" s="112" t="s">
        <v>134</v>
      </c>
      <c r="G179" s="309"/>
      <c r="H179" s="310"/>
      <c r="I179" s="310"/>
      <c r="J179" s="311"/>
    </row>
    <row r="180" spans="2:10">
      <c r="B180" s="361"/>
      <c r="C180" s="145" t="s">
        <v>234</v>
      </c>
      <c r="D180" s="104" t="s">
        <v>108</v>
      </c>
      <c r="E180" s="140"/>
      <c r="F180" s="112" t="s">
        <v>136</v>
      </c>
      <c r="G180" s="309"/>
      <c r="H180" s="310"/>
      <c r="I180" s="310"/>
      <c r="J180" s="311"/>
    </row>
    <row r="181" spans="2:10">
      <c r="B181" s="361"/>
      <c r="C181" s="145" t="s">
        <v>235</v>
      </c>
      <c r="D181" s="104" t="s">
        <v>108</v>
      </c>
      <c r="E181" s="140"/>
      <c r="F181" s="112" t="s">
        <v>138</v>
      </c>
      <c r="G181" s="309"/>
      <c r="H181" s="310"/>
      <c r="I181" s="310"/>
      <c r="J181" s="311"/>
    </row>
    <row r="182" spans="2:10" ht="15.75" thickBot="1">
      <c r="B182" s="362"/>
      <c r="C182" s="146" t="s">
        <v>236</v>
      </c>
      <c r="D182" s="108" t="s">
        <v>108</v>
      </c>
      <c r="E182" s="147"/>
      <c r="F182" s="135" t="s">
        <v>140</v>
      </c>
      <c r="G182" s="312"/>
      <c r="H182" s="313"/>
      <c r="I182" s="313"/>
      <c r="J182" s="314"/>
    </row>
    <row r="183" spans="2:10">
      <c r="B183" s="388" t="s">
        <v>237</v>
      </c>
      <c r="C183" s="148" t="s">
        <v>238</v>
      </c>
      <c r="D183" s="104" t="s">
        <v>108</v>
      </c>
      <c r="E183" s="104"/>
      <c r="F183" s="112" t="s">
        <v>373</v>
      </c>
      <c r="G183" s="315"/>
      <c r="H183" s="316"/>
      <c r="I183" s="316"/>
      <c r="J183" s="317"/>
    </row>
    <row r="184" spans="2:10">
      <c r="B184" s="389"/>
      <c r="C184" s="148" t="s">
        <v>239</v>
      </c>
      <c r="D184" s="104" t="s">
        <v>108</v>
      </c>
      <c r="E184" s="104"/>
      <c r="F184" s="112" t="s">
        <v>375</v>
      </c>
      <c r="G184" s="318"/>
      <c r="H184" s="319"/>
      <c r="I184" s="319"/>
      <c r="J184" s="320"/>
    </row>
    <row r="185" spans="2:10">
      <c r="B185" s="389"/>
      <c r="C185" s="148" t="s">
        <v>240</v>
      </c>
      <c r="D185" s="104"/>
      <c r="E185" s="104"/>
      <c r="F185" s="112" t="s">
        <v>241</v>
      </c>
      <c r="G185" s="318"/>
      <c r="H185" s="319"/>
      <c r="I185" s="319"/>
      <c r="J185" s="320"/>
    </row>
    <row r="186" spans="2:10">
      <c r="B186" s="389"/>
      <c r="C186" s="103" t="s">
        <v>242</v>
      </c>
      <c r="D186" s="104" t="s">
        <v>108</v>
      </c>
      <c r="E186" s="140"/>
      <c r="F186" s="112" t="s">
        <v>376</v>
      </c>
      <c r="G186" s="318"/>
      <c r="H186" s="319"/>
      <c r="I186" s="319"/>
      <c r="J186" s="320"/>
    </row>
    <row r="187" spans="2:10">
      <c r="B187" s="389"/>
      <c r="C187" s="103" t="s">
        <v>243</v>
      </c>
      <c r="D187" s="104" t="s">
        <v>108</v>
      </c>
      <c r="E187" s="140"/>
      <c r="F187" s="112" t="s">
        <v>244</v>
      </c>
      <c r="G187" s="318"/>
      <c r="H187" s="319"/>
      <c r="I187" s="319"/>
      <c r="J187" s="320"/>
    </row>
    <row r="188" spans="2:10">
      <c r="B188" s="389"/>
      <c r="C188" s="103" t="s">
        <v>245</v>
      </c>
      <c r="D188" s="104" t="s">
        <v>108</v>
      </c>
      <c r="E188" s="140"/>
      <c r="F188" s="112" t="s">
        <v>377</v>
      </c>
      <c r="G188" s="318"/>
      <c r="H188" s="319"/>
      <c r="I188" s="319"/>
      <c r="J188" s="320"/>
    </row>
    <row r="189" spans="2:10">
      <c r="B189" s="389"/>
      <c r="C189" s="103" t="s">
        <v>246</v>
      </c>
      <c r="D189" s="104" t="s">
        <v>108</v>
      </c>
      <c r="E189" s="140"/>
      <c r="F189" s="112" t="s">
        <v>247</v>
      </c>
      <c r="G189" s="318"/>
      <c r="H189" s="319"/>
      <c r="I189" s="319"/>
      <c r="J189" s="320"/>
    </row>
    <row r="190" spans="2:10" ht="27" thickBot="1">
      <c r="B190" s="390"/>
      <c r="C190" s="149" t="s">
        <v>248</v>
      </c>
      <c r="D190" s="108" t="s">
        <v>108</v>
      </c>
      <c r="E190" s="108"/>
      <c r="F190" s="109" t="s">
        <v>378</v>
      </c>
      <c r="G190" s="321"/>
      <c r="H190" s="322"/>
      <c r="I190" s="322"/>
      <c r="J190" s="323"/>
    </row>
    <row r="191" spans="2:10" ht="26.25">
      <c r="B191" s="325" t="s">
        <v>249</v>
      </c>
      <c r="C191" s="33" t="s">
        <v>250</v>
      </c>
      <c r="D191" s="134"/>
      <c r="E191" s="101"/>
      <c r="F191" s="34" t="s">
        <v>251</v>
      </c>
      <c r="G191" s="391" t="s">
        <v>252</v>
      </c>
      <c r="H191" s="392"/>
      <c r="I191" s="392"/>
      <c r="J191" s="393"/>
    </row>
    <row r="192" spans="2:10">
      <c r="B192" s="326"/>
      <c r="C192" s="150" t="s">
        <v>253</v>
      </c>
      <c r="D192" s="104"/>
      <c r="E192" s="140"/>
      <c r="F192" s="112" t="s">
        <v>254</v>
      </c>
      <c r="G192" s="394"/>
      <c r="H192" s="395"/>
      <c r="I192" s="395"/>
      <c r="J192" s="396"/>
    </row>
    <row r="193" spans="2:10">
      <c r="B193" s="326"/>
      <c r="C193" s="150" t="s">
        <v>255</v>
      </c>
      <c r="D193" s="104"/>
      <c r="E193" s="140"/>
      <c r="F193" s="112" t="s">
        <v>256</v>
      </c>
      <c r="G193" s="394"/>
      <c r="H193" s="395"/>
      <c r="I193" s="395"/>
      <c r="J193" s="396"/>
    </row>
    <row r="194" spans="2:10" ht="15.75" thickBot="1">
      <c r="B194" s="327"/>
      <c r="C194" s="151" t="s">
        <v>257</v>
      </c>
      <c r="D194" s="108"/>
      <c r="E194" s="152"/>
      <c r="F194" s="153" t="s">
        <v>258</v>
      </c>
      <c r="G194" s="397"/>
      <c r="H194" s="398"/>
      <c r="I194" s="398"/>
      <c r="J194" s="399"/>
    </row>
  </sheetData>
  <mergeCells count="32">
    <mergeCell ref="B183:B190"/>
    <mergeCell ref="B191:B194"/>
    <mergeCell ref="G191:J194"/>
    <mergeCell ref="G85:J88"/>
    <mergeCell ref="B145:B154"/>
    <mergeCell ref="B155:B182"/>
    <mergeCell ref="E145:E154"/>
    <mergeCell ref="B4:J19"/>
    <mergeCell ref="G20:J20"/>
    <mergeCell ref="B28:B55"/>
    <mergeCell ref="E56:E71"/>
    <mergeCell ref="E72:E73"/>
    <mergeCell ref="B56:B71"/>
    <mergeCell ref="E28:E55"/>
    <mergeCell ref="B89:B144"/>
    <mergeCell ref="B72:B88"/>
    <mergeCell ref="G79:J81"/>
    <mergeCell ref="G89:J116"/>
    <mergeCell ref="C72:C73"/>
    <mergeCell ref="G72:J73"/>
    <mergeCell ref="G74:J77"/>
    <mergeCell ref="B2:J2"/>
    <mergeCell ref="G21:J27"/>
    <mergeCell ref="G28:J55"/>
    <mergeCell ref="G56:J71"/>
    <mergeCell ref="B21:B27"/>
    <mergeCell ref="G155:J182"/>
    <mergeCell ref="G183:J190"/>
    <mergeCell ref="E74:E84"/>
    <mergeCell ref="G145:J154"/>
    <mergeCell ref="G82:J84"/>
    <mergeCell ref="G117:J144"/>
  </mergeCells>
  <printOptions horizontalCentered="1" verticalCentered="1"/>
  <pageMargins left="0.23622047244094491" right="0.23622047244094491" top="0.74803149606299213" bottom="0.74803149606299213" header="0.31496062992125984" footer="0.31496062992125984"/>
  <pageSetup paperSize="8" scale="60" orientation="portrait" r:id="rId1"/>
  <headerFooter>
    <oddFooter>&amp;L&amp;D&amp;C&amp;A Allegato B al bando&amp;R&amp;N</oddFooter>
  </headerFooter>
  <rowBreaks count="1" manualBreakCount="1">
    <brk id="88" min="1" max="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37"/>
  <sheetViews>
    <sheetView zoomScaleNormal="100" zoomScaleSheetLayoutView="70" workbookViewId="0">
      <selection activeCell="M10" sqref="M10"/>
    </sheetView>
  </sheetViews>
  <sheetFormatPr defaultRowHeight="15"/>
  <cols>
    <col min="1" max="1" width="32.7109375" customWidth="1"/>
    <col min="2" max="2" width="13.7109375" customWidth="1"/>
    <col min="3" max="3" width="18.85546875" bestFit="1" customWidth="1"/>
    <col min="4" max="4" width="13.7109375" style="11" customWidth="1"/>
    <col min="5" max="5" width="18.85546875" bestFit="1" customWidth="1"/>
    <col min="6" max="6" width="13.7109375" style="11" customWidth="1"/>
    <col min="7" max="7" width="18.85546875" bestFit="1" customWidth="1"/>
    <col min="8" max="8" width="16" customWidth="1"/>
    <col min="9" max="9" width="18" style="11" customWidth="1"/>
    <col min="10" max="10" width="18.85546875" customWidth="1"/>
    <col min="11" max="11" width="14" bestFit="1" customWidth="1"/>
  </cols>
  <sheetData>
    <row r="1" spans="1:17">
      <c r="A1" s="420" t="s">
        <v>259</v>
      </c>
      <c r="B1" s="420"/>
      <c r="C1" s="420"/>
      <c r="D1" s="420"/>
      <c r="E1" s="420"/>
      <c r="F1" s="420"/>
      <c r="G1" s="420"/>
      <c r="H1" s="420"/>
      <c r="I1" s="420"/>
      <c r="J1" s="420"/>
    </row>
    <row r="2" spans="1:17">
      <c r="A2" s="50" t="s">
        <v>249</v>
      </c>
      <c r="B2" s="492" t="s">
        <v>351</v>
      </c>
      <c r="C2" s="492"/>
      <c r="D2" s="492"/>
      <c r="E2" s="492"/>
      <c r="F2" s="492"/>
      <c r="G2" s="492"/>
      <c r="H2" s="492"/>
      <c r="I2" s="492"/>
      <c r="J2" s="492"/>
    </row>
    <row r="3" spans="1:17">
      <c r="A3" s="500" t="s">
        <v>262</v>
      </c>
      <c r="B3" s="493" t="s">
        <v>250</v>
      </c>
      <c r="C3" s="494"/>
      <c r="D3" s="494"/>
      <c r="E3" s="494"/>
      <c r="F3" s="494"/>
      <c r="G3" s="494"/>
      <c r="H3" s="494"/>
      <c r="I3" s="494"/>
      <c r="J3" s="494"/>
    </row>
    <row r="4" spans="1:17" ht="15.75" thickBot="1">
      <c r="A4" s="501"/>
      <c r="B4" s="495" t="s">
        <v>352</v>
      </c>
      <c r="C4" s="496"/>
      <c r="D4" s="496"/>
      <c r="E4" s="496"/>
      <c r="F4" s="496"/>
      <c r="G4" s="496"/>
      <c r="H4" s="496"/>
      <c r="I4" s="496"/>
      <c r="J4" s="497"/>
    </row>
    <row r="5" spans="1:17" ht="27.75" customHeight="1">
      <c r="A5" s="502"/>
      <c r="B5" s="503" t="s">
        <v>353</v>
      </c>
      <c r="C5" s="504"/>
      <c r="D5" s="503" t="s">
        <v>354</v>
      </c>
      <c r="E5" s="504"/>
      <c r="F5" s="503" t="s">
        <v>355</v>
      </c>
      <c r="G5" s="504"/>
      <c r="H5" s="505" t="s">
        <v>356</v>
      </c>
      <c r="I5" s="506"/>
      <c r="J5" s="506"/>
      <c r="K5" s="498" t="s">
        <v>313</v>
      </c>
    </row>
    <row r="6" spans="1:17" s="23" customFormat="1">
      <c r="B6" s="39" t="s">
        <v>357</v>
      </c>
      <c r="C6" s="40" t="s">
        <v>258</v>
      </c>
      <c r="D6" s="39" t="s">
        <v>357</v>
      </c>
      <c r="E6" s="40" t="s">
        <v>258</v>
      </c>
      <c r="F6" s="39" t="s">
        <v>357</v>
      </c>
      <c r="G6" s="40" t="s">
        <v>258</v>
      </c>
      <c r="H6" s="39" t="s">
        <v>358</v>
      </c>
      <c r="I6" s="38" t="s">
        <v>359</v>
      </c>
      <c r="J6" s="85" t="s">
        <v>258</v>
      </c>
      <c r="K6" s="499"/>
      <c r="M6" s="81"/>
      <c r="N6" s="81"/>
      <c r="O6" s="81"/>
      <c r="P6" s="81"/>
      <c r="Q6" s="81"/>
    </row>
    <row r="7" spans="1:17">
      <c r="A7" s="198" t="s">
        <v>272</v>
      </c>
      <c r="B7" s="199"/>
      <c r="C7" s="200"/>
      <c r="D7" s="199"/>
      <c r="E7" s="200"/>
      <c r="F7" s="199">
        <v>2679.32</v>
      </c>
      <c r="G7" s="200">
        <v>2023</v>
      </c>
      <c r="H7" s="199"/>
      <c r="I7" s="199"/>
      <c r="J7" s="200"/>
      <c r="K7" s="201">
        <f>I7+F7+D7+B7</f>
        <v>2679.32</v>
      </c>
      <c r="M7" s="81"/>
      <c r="N7" s="81"/>
      <c r="O7" s="81"/>
      <c r="P7" s="81"/>
      <c r="Q7" s="81"/>
    </row>
    <row r="8" spans="1:17">
      <c r="A8" s="198" t="s">
        <v>274</v>
      </c>
      <c r="B8" s="199"/>
      <c r="C8" s="200"/>
      <c r="D8" s="199">
        <v>576.86</v>
      </c>
      <c r="E8" s="200">
        <v>2023</v>
      </c>
      <c r="F8" s="199">
        <v>459.45</v>
      </c>
      <c r="G8" s="200">
        <v>2023</v>
      </c>
      <c r="H8" s="199" t="s">
        <v>360</v>
      </c>
      <c r="I8" s="199">
        <f>23184.34+4237.74</f>
        <v>27422.080000000002</v>
      </c>
      <c r="J8" s="200">
        <v>2023</v>
      </c>
      <c r="K8" s="201">
        <f t="shared" ref="K8:K37" si="0">I8+F8+D8+B8</f>
        <v>28458.390000000003</v>
      </c>
      <c r="M8" s="81"/>
      <c r="N8" s="81"/>
      <c r="O8" s="81"/>
      <c r="P8" s="81"/>
      <c r="Q8" s="81"/>
    </row>
    <row r="9" spans="1:17">
      <c r="A9" s="202" t="s">
        <v>275</v>
      </c>
      <c r="B9" s="199"/>
      <c r="C9" s="200"/>
      <c r="D9" s="199"/>
      <c r="E9" s="200"/>
      <c r="F9" s="199"/>
      <c r="G9" s="200"/>
      <c r="H9" s="199"/>
      <c r="I9" s="199"/>
      <c r="J9" s="200"/>
      <c r="K9" s="201">
        <f t="shared" si="0"/>
        <v>0</v>
      </c>
      <c r="M9" s="81"/>
      <c r="N9" s="81"/>
      <c r="O9" s="81"/>
      <c r="P9" s="81"/>
      <c r="Q9" s="81"/>
    </row>
    <row r="10" spans="1:17" ht="15" customHeight="1">
      <c r="A10" s="202" t="s">
        <v>276</v>
      </c>
      <c r="B10" s="199"/>
      <c r="C10" s="200"/>
      <c r="D10" s="199"/>
      <c r="E10" s="200"/>
      <c r="F10" s="199"/>
      <c r="G10" s="200"/>
      <c r="H10" s="199"/>
      <c r="I10" s="199"/>
      <c r="J10" s="200"/>
      <c r="K10" s="201">
        <f t="shared" si="0"/>
        <v>0</v>
      </c>
    </row>
    <row r="11" spans="1:17" ht="14.25" customHeight="1">
      <c r="A11" s="198" t="s">
        <v>277</v>
      </c>
      <c r="B11" s="199">
        <v>991.63</v>
      </c>
      <c r="C11" s="200">
        <v>2023</v>
      </c>
      <c r="D11" s="199"/>
      <c r="E11" s="200"/>
      <c r="F11" s="199">
        <v>597.9</v>
      </c>
      <c r="G11" s="200">
        <v>2023</v>
      </c>
      <c r="H11" s="199"/>
      <c r="I11" s="199"/>
      <c r="J11" s="200"/>
      <c r="K11" s="201">
        <f>I11+F11+D11+B11</f>
        <v>1589.53</v>
      </c>
    </row>
    <row r="12" spans="1:17" ht="13.5" customHeight="1">
      <c r="A12" s="198" t="s">
        <v>278</v>
      </c>
      <c r="B12" s="199"/>
      <c r="C12" s="200"/>
      <c r="D12" s="199"/>
      <c r="E12" s="200"/>
      <c r="F12" s="203">
        <v>2255.6999999999998</v>
      </c>
      <c r="G12" s="200">
        <v>2023</v>
      </c>
      <c r="H12" s="199"/>
      <c r="I12" s="203">
        <v>143.49</v>
      </c>
      <c r="J12" s="200">
        <v>2023</v>
      </c>
      <c r="K12" s="201">
        <f>I12+F12+D12+B12</f>
        <v>2399.1899999999996</v>
      </c>
    </row>
    <row r="13" spans="1:17">
      <c r="A13" s="198" t="s">
        <v>279</v>
      </c>
      <c r="B13" s="203">
        <v>2778.54</v>
      </c>
      <c r="C13" s="200">
        <v>2023</v>
      </c>
      <c r="D13" s="199"/>
      <c r="E13" s="200"/>
      <c r="F13" s="203">
        <v>4191.24</v>
      </c>
      <c r="G13" s="200">
        <v>2023</v>
      </c>
      <c r="H13" s="199"/>
      <c r="I13" s="199"/>
      <c r="J13" s="200"/>
      <c r="K13" s="201">
        <f>I13+F13+D13+B13</f>
        <v>6969.78</v>
      </c>
    </row>
    <row r="14" spans="1:17">
      <c r="A14" s="198" t="s">
        <v>280</v>
      </c>
      <c r="B14" s="199"/>
      <c r="C14" s="200"/>
      <c r="D14" s="199">
        <v>447</v>
      </c>
      <c r="E14" s="200">
        <v>2023</v>
      </c>
      <c r="F14" s="199"/>
      <c r="G14" s="200"/>
      <c r="H14" s="199" t="s">
        <v>360</v>
      </c>
      <c r="I14" s="199">
        <v>23184.34</v>
      </c>
      <c r="J14" s="200"/>
      <c r="K14" s="201">
        <f t="shared" si="0"/>
        <v>23631.34</v>
      </c>
    </row>
    <row r="15" spans="1:17">
      <c r="A15" s="198" t="s">
        <v>281</v>
      </c>
      <c r="B15" s="203">
        <v>3961.16</v>
      </c>
      <c r="C15" s="200">
        <v>2023</v>
      </c>
      <c r="D15" s="203">
        <v>160.16</v>
      </c>
      <c r="E15" s="200">
        <v>2023</v>
      </c>
      <c r="F15" s="203">
        <v>7519.6</v>
      </c>
      <c r="G15" s="200">
        <v>2019</v>
      </c>
      <c r="H15" s="203"/>
      <c r="I15" s="203">
        <v>143.49</v>
      </c>
      <c r="J15" s="200">
        <v>2023</v>
      </c>
      <c r="K15" s="201">
        <f>I15+F15+D15+B15</f>
        <v>11784.41</v>
      </c>
    </row>
    <row r="16" spans="1:17">
      <c r="A16" s="198" t="s">
        <v>282</v>
      </c>
      <c r="B16" s="199"/>
      <c r="C16" s="200"/>
      <c r="D16" s="199"/>
      <c r="E16" s="200"/>
      <c r="F16" s="203">
        <f>291.96+1291.43</f>
        <v>1583.39</v>
      </c>
      <c r="G16" s="200">
        <v>2023</v>
      </c>
      <c r="H16" s="199"/>
      <c r="I16" s="199"/>
      <c r="J16" s="200"/>
      <c r="K16" s="201">
        <f>I16+F16+D16+B16</f>
        <v>1583.39</v>
      </c>
    </row>
    <row r="17" spans="1:11">
      <c r="A17" s="198" t="s">
        <v>283</v>
      </c>
      <c r="B17" s="199"/>
      <c r="C17" s="200"/>
      <c r="D17" s="199"/>
      <c r="E17" s="200"/>
      <c r="F17" s="203">
        <v>953.85</v>
      </c>
      <c r="G17" s="200">
        <v>2023</v>
      </c>
      <c r="H17" s="199"/>
      <c r="I17" s="199"/>
      <c r="J17" s="200"/>
      <c r="K17" s="201">
        <f t="shared" si="0"/>
        <v>953.85</v>
      </c>
    </row>
    <row r="18" spans="1:11">
      <c r="A18" s="198" t="s">
        <v>284</v>
      </c>
      <c r="B18" s="199"/>
      <c r="C18" s="200"/>
      <c r="D18" s="199"/>
      <c r="E18" s="200"/>
      <c r="F18" s="199"/>
      <c r="G18" s="200"/>
      <c r="H18" s="199"/>
      <c r="I18" s="199"/>
      <c r="J18" s="200"/>
      <c r="K18" s="201">
        <f t="shared" si="0"/>
        <v>0</v>
      </c>
    </row>
    <row r="19" spans="1:11">
      <c r="A19" s="198" t="s">
        <v>285</v>
      </c>
      <c r="B19" s="199"/>
      <c r="C19" s="200"/>
      <c r="D19" s="199">
        <v>8498.32</v>
      </c>
      <c r="E19" s="200">
        <v>2023</v>
      </c>
      <c r="F19" s="199"/>
      <c r="G19" s="200"/>
      <c r="H19" s="199" t="s">
        <v>360</v>
      </c>
      <c r="I19" s="199">
        <v>23184.34</v>
      </c>
      <c r="J19" s="200">
        <v>2023</v>
      </c>
      <c r="K19" s="201">
        <f t="shared" si="0"/>
        <v>31682.66</v>
      </c>
    </row>
    <row r="20" spans="1:11">
      <c r="A20" s="198" t="s">
        <v>286</v>
      </c>
      <c r="B20" s="199"/>
      <c r="C20" s="200"/>
      <c r="D20" s="199"/>
      <c r="E20" s="200"/>
      <c r="F20" s="203">
        <f>340.6+2367.65</f>
        <v>2708.25</v>
      </c>
      <c r="G20" s="200">
        <v>2023</v>
      </c>
      <c r="H20" s="199"/>
      <c r="I20" s="199"/>
      <c r="J20" s="200"/>
      <c r="K20" s="201">
        <f t="shared" si="0"/>
        <v>2708.25</v>
      </c>
    </row>
    <row r="21" spans="1:11">
      <c r="A21" s="198" t="s">
        <v>287</v>
      </c>
      <c r="B21" s="199"/>
      <c r="C21" s="200"/>
      <c r="D21" s="199"/>
      <c r="E21" s="200"/>
      <c r="F21" s="203">
        <v>339.27</v>
      </c>
      <c r="G21" s="200">
        <v>2023</v>
      </c>
      <c r="H21" s="199"/>
      <c r="I21" s="199"/>
      <c r="J21" s="200"/>
      <c r="K21" s="201">
        <f t="shared" si="0"/>
        <v>339.27</v>
      </c>
    </row>
    <row r="22" spans="1:11">
      <c r="A22" s="198" t="s">
        <v>288</v>
      </c>
      <c r="B22" s="199"/>
      <c r="C22" s="200"/>
      <c r="D22" s="199"/>
      <c r="E22" s="200"/>
      <c r="F22" s="203">
        <f>291.96+2549.46</f>
        <v>2841.42</v>
      </c>
      <c r="G22" s="200">
        <v>2023</v>
      </c>
      <c r="H22" s="199"/>
      <c r="I22" s="199"/>
      <c r="J22" s="200"/>
      <c r="K22" s="201">
        <f t="shared" si="0"/>
        <v>2841.42</v>
      </c>
    </row>
    <row r="23" spans="1:11">
      <c r="A23" s="198" t="s">
        <v>289</v>
      </c>
      <c r="B23" s="199"/>
      <c r="C23" s="200"/>
      <c r="D23" s="203">
        <v>1496.09</v>
      </c>
      <c r="E23" s="200">
        <v>2023</v>
      </c>
      <c r="F23" s="203">
        <v>3589.65</v>
      </c>
      <c r="G23" s="200">
        <v>2023</v>
      </c>
      <c r="H23" s="199"/>
      <c r="I23" s="199"/>
      <c r="J23" s="200"/>
      <c r="K23" s="201">
        <f t="shared" si="0"/>
        <v>5085.74</v>
      </c>
    </row>
    <row r="24" spans="1:11">
      <c r="A24" s="198" t="s">
        <v>290</v>
      </c>
      <c r="B24" s="199"/>
      <c r="C24" s="200"/>
      <c r="D24" s="199"/>
      <c r="E24" s="200"/>
      <c r="F24" s="199"/>
      <c r="G24" s="200"/>
      <c r="H24" s="199" t="s">
        <v>360</v>
      </c>
      <c r="I24" s="199">
        <v>23184.34</v>
      </c>
      <c r="J24" s="200">
        <v>2023</v>
      </c>
      <c r="K24" s="201">
        <f t="shared" si="0"/>
        <v>23184.34</v>
      </c>
    </row>
    <row r="25" spans="1:11">
      <c r="A25" s="198" t="s">
        <v>291</v>
      </c>
      <c r="B25" s="199"/>
      <c r="C25" s="200"/>
      <c r="D25" s="199"/>
      <c r="E25" s="200"/>
      <c r="F25" s="203">
        <v>2348.19</v>
      </c>
      <c r="G25" s="200">
        <v>2023</v>
      </c>
      <c r="H25" s="199"/>
      <c r="I25" s="199"/>
      <c r="J25" s="200"/>
      <c r="K25" s="201">
        <f t="shared" si="0"/>
        <v>2348.19</v>
      </c>
    </row>
    <row r="26" spans="1:11">
      <c r="A26" s="198" t="s">
        <v>292</v>
      </c>
      <c r="B26" s="199"/>
      <c r="C26" s="200"/>
      <c r="D26" s="199"/>
      <c r="E26" s="200"/>
      <c r="F26" s="203">
        <v>681.66</v>
      </c>
      <c r="G26" s="200">
        <v>2023</v>
      </c>
      <c r="H26" s="199"/>
      <c r="I26" s="199"/>
      <c r="J26" s="200"/>
      <c r="K26" s="201">
        <f t="shared" si="0"/>
        <v>681.66</v>
      </c>
    </row>
    <row r="27" spans="1:11">
      <c r="A27" s="198" t="s">
        <v>293</v>
      </c>
      <c r="B27" s="199"/>
      <c r="C27" s="200"/>
      <c r="D27" s="199"/>
      <c r="E27" s="200"/>
      <c r="F27" s="199"/>
      <c r="G27" s="200"/>
      <c r="H27" s="199"/>
      <c r="I27" s="199"/>
      <c r="J27" s="200"/>
      <c r="K27" s="201">
        <f>I27+F27+D27+B27</f>
        <v>0</v>
      </c>
    </row>
    <row r="28" spans="1:11">
      <c r="A28" s="198" t="s">
        <v>294</v>
      </c>
      <c r="B28" s="199"/>
      <c r="C28" s="200"/>
      <c r="D28" s="199">
        <v>160.16</v>
      </c>
      <c r="E28" s="200">
        <v>2023</v>
      </c>
      <c r="F28" s="203">
        <v>19153.11</v>
      </c>
      <c r="G28" s="200">
        <v>2023</v>
      </c>
      <c r="H28" s="199"/>
      <c r="I28" s="199"/>
      <c r="J28" s="200"/>
      <c r="K28" s="201">
        <f>I28+F28+D28+B28</f>
        <v>19313.27</v>
      </c>
    </row>
    <row r="29" spans="1:11">
      <c r="A29" s="198" t="s">
        <v>295</v>
      </c>
      <c r="B29" s="203">
        <v>59.79</v>
      </c>
      <c r="C29" s="200">
        <v>2023</v>
      </c>
      <c r="D29" s="203">
        <v>2177.6999999999998</v>
      </c>
      <c r="E29" s="200">
        <v>2023</v>
      </c>
      <c r="F29" s="203">
        <v>3242.01</v>
      </c>
      <c r="G29" s="200">
        <v>2019</v>
      </c>
      <c r="H29" s="199"/>
      <c r="I29" s="199"/>
      <c r="J29" s="200"/>
      <c r="K29" s="201">
        <f t="shared" si="0"/>
        <v>5479.5</v>
      </c>
    </row>
    <row r="30" spans="1:11">
      <c r="A30" s="198" t="s">
        <v>296</v>
      </c>
      <c r="B30" s="199">
        <v>1377.86</v>
      </c>
      <c r="C30" s="200">
        <v>2023</v>
      </c>
      <c r="D30" s="204">
        <v>1378.35</v>
      </c>
      <c r="E30" s="200">
        <v>2023</v>
      </c>
      <c r="F30" s="199"/>
      <c r="G30" s="200"/>
      <c r="H30" s="199" t="s">
        <v>360</v>
      </c>
      <c r="I30" s="199">
        <f>23184.34+25000</f>
        <v>48184.34</v>
      </c>
      <c r="J30" s="200">
        <v>2023</v>
      </c>
      <c r="K30" s="201">
        <f t="shared" si="0"/>
        <v>50940.549999999996</v>
      </c>
    </row>
    <row r="31" spans="1:11">
      <c r="A31" s="198" t="s">
        <v>297</v>
      </c>
      <c r="B31" s="199"/>
      <c r="C31" s="200"/>
      <c r="D31" s="199"/>
      <c r="E31" s="200"/>
      <c r="F31" s="203">
        <v>1575.82</v>
      </c>
      <c r="G31" s="200">
        <v>2023</v>
      </c>
      <c r="H31" s="199"/>
      <c r="I31" s="199"/>
      <c r="J31" s="200"/>
      <c r="K31" s="201">
        <f t="shared" si="0"/>
        <v>1575.82</v>
      </c>
    </row>
    <row r="32" spans="1:11">
      <c r="A32" s="198" t="s">
        <v>298</v>
      </c>
      <c r="B32" s="203">
        <v>6778.4</v>
      </c>
      <c r="C32" s="200">
        <v>2023</v>
      </c>
      <c r="D32" s="203">
        <f>544.43+160.16</f>
        <v>704.58999999999992</v>
      </c>
      <c r="E32" s="200">
        <v>2023</v>
      </c>
      <c r="F32" s="203">
        <v>573.98</v>
      </c>
      <c r="G32" s="200">
        <v>2023</v>
      </c>
      <c r="H32" s="199"/>
      <c r="I32" s="203">
        <v>3965.01</v>
      </c>
      <c r="J32" s="200">
        <v>2023</v>
      </c>
      <c r="K32" s="201">
        <f t="shared" si="0"/>
        <v>12021.98</v>
      </c>
    </row>
    <row r="33" spans="1:11">
      <c r="A33" s="198" t="s">
        <v>299</v>
      </c>
      <c r="B33" s="199"/>
      <c r="C33" s="200"/>
      <c r="D33" s="199"/>
      <c r="E33" s="200"/>
      <c r="F33" s="199"/>
      <c r="G33" s="200"/>
      <c r="H33" s="199" t="s">
        <v>360</v>
      </c>
      <c r="I33" s="199">
        <v>23184.34</v>
      </c>
      <c r="J33" s="200">
        <v>2023</v>
      </c>
      <c r="K33" s="201">
        <f t="shared" si="0"/>
        <v>23184.34</v>
      </c>
    </row>
    <row r="34" spans="1:11">
      <c r="A34" s="198" t="s">
        <v>300</v>
      </c>
      <c r="B34" s="199"/>
      <c r="C34" s="200"/>
      <c r="D34" s="203">
        <f>407.13+480.48</f>
        <v>887.61</v>
      </c>
      <c r="E34" s="200">
        <v>2023</v>
      </c>
      <c r="F34" s="203">
        <v>10999.2</v>
      </c>
      <c r="G34" s="200">
        <v>2023</v>
      </c>
      <c r="H34" s="199"/>
      <c r="I34" s="203">
        <v>10132.5</v>
      </c>
      <c r="J34" s="200">
        <v>2023</v>
      </c>
      <c r="K34" s="201">
        <f t="shared" si="0"/>
        <v>22019.31</v>
      </c>
    </row>
    <row r="35" spans="1:11">
      <c r="A35" s="198" t="s">
        <v>301</v>
      </c>
      <c r="B35" s="203">
        <v>11505.85</v>
      </c>
      <c r="C35" s="200">
        <v>2023</v>
      </c>
      <c r="D35" s="203">
        <v>4288.2</v>
      </c>
      <c r="E35" s="200">
        <v>2023</v>
      </c>
      <c r="F35" s="203">
        <v>12127.29</v>
      </c>
      <c r="G35" s="200">
        <v>2023</v>
      </c>
      <c r="H35" s="199"/>
      <c r="I35" s="199"/>
      <c r="J35" s="200"/>
      <c r="K35" s="201">
        <f t="shared" si="0"/>
        <v>27921.340000000004</v>
      </c>
    </row>
    <row r="36" spans="1:11">
      <c r="A36" s="198" t="s">
        <v>302</v>
      </c>
      <c r="B36" s="199"/>
      <c r="C36" s="200"/>
      <c r="D36" s="199"/>
      <c r="E36" s="200"/>
      <c r="F36" s="199"/>
      <c r="G36" s="200"/>
      <c r="H36" s="199"/>
      <c r="I36" s="199"/>
      <c r="J36" s="200"/>
      <c r="K36" s="201">
        <f t="shared" si="0"/>
        <v>0</v>
      </c>
    </row>
    <row r="37" spans="1:11">
      <c r="A37" s="198" t="s">
        <v>303</v>
      </c>
      <c r="B37" s="203">
        <v>1054.58</v>
      </c>
      <c r="C37" s="200">
        <v>2023</v>
      </c>
      <c r="D37" s="199"/>
      <c r="E37" s="200"/>
      <c r="F37" s="203">
        <f>119.58+924.42</f>
        <v>1044</v>
      </c>
      <c r="G37" s="200">
        <v>2023</v>
      </c>
      <c r="H37" s="199"/>
      <c r="I37" s="199"/>
      <c r="J37" s="200"/>
      <c r="K37" s="201">
        <f t="shared" si="0"/>
        <v>2098.58</v>
      </c>
    </row>
  </sheetData>
  <autoFilter ref="A6:Q37" xr:uid="{00000000-0001-0000-0900-000000000000}"/>
  <mergeCells count="10">
    <mergeCell ref="A1:J1"/>
    <mergeCell ref="B2:J2"/>
    <mergeCell ref="B3:J3"/>
    <mergeCell ref="B4:J4"/>
    <mergeCell ref="K5:K6"/>
    <mergeCell ref="A3:A5"/>
    <mergeCell ref="B5:C5"/>
    <mergeCell ref="D5:E5"/>
    <mergeCell ref="F5:G5"/>
    <mergeCell ref="H5:J5"/>
  </mergeCells>
  <printOptions horizontalCentered="1" verticalCentered="1"/>
  <pageMargins left="0.23622047244094491" right="0.23622047244094491" top="0.74803149606299213" bottom="0.74803149606299213" header="0.31496062992125984" footer="0.31496062992125984"/>
  <pageSetup paperSize="9" scale="50" orientation="portrait" r:id="rId1"/>
  <headerFooter>
    <oddFooter>&amp;L&amp;D&amp;C&amp;A&amp;R&amp;N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5"/>
  <sheetViews>
    <sheetView zoomScaleNormal="100" zoomScaleSheetLayoutView="100" workbookViewId="0">
      <selection activeCell="M14" sqref="M14"/>
    </sheetView>
  </sheetViews>
  <sheetFormatPr defaultRowHeight="15"/>
  <cols>
    <col min="1" max="1" width="36.42578125" bestFit="1" customWidth="1"/>
    <col min="2" max="2" width="13.85546875" style="15" customWidth="1"/>
    <col min="3" max="3" width="14.28515625" style="15" customWidth="1"/>
    <col min="4" max="4" width="9.28515625" bestFit="1" customWidth="1"/>
    <col min="5" max="5" width="14.28515625" customWidth="1"/>
    <col min="6" max="6" width="12.7109375" bestFit="1" customWidth="1"/>
    <col min="7" max="7" width="13.28515625" bestFit="1" customWidth="1"/>
    <col min="8" max="8" width="12.5703125" bestFit="1" customWidth="1"/>
    <col min="9" max="10" width="9.28515625" bestFit="1" customWidth="1"/>
  </cols>
  <sheetData>
    <row r="1" spans="1:14">
      <c r="A1" s="412" t="s">
        <v>259</v>
      </c>
      <c r="B1" s="412"/>
      <c r="C1" s="412"/>
      <c r="D1" s="412"/>
      <c r="E1" s="412"/>
      <c r="F1" s="412"/>
      <c r="G1" s="412"/>
      <c r="H1" s="412"/>
      <c r="I1" s="412"/>
      <c r="J1" s="412"/>
    </row>
    <row r="2" spans="1:14">
      <c r="A2" s="415" t="s">
        <v>260</v>
      </c>
      <c r="B2" s="416"/>
      <c r="C2" s="417"/>
      <c r="D2" s="334" t="s">
        <v>261</v>
      </c>
      <c r="E2" s="334"/>
      <c r="F2" s="334"/>
      <c r="G2" s="334"/>
      <c r="H2" s="334"/>
      <c r="I2" s="334"/>
      <c r="J2" s="334"/>
    </row>
    <row r="3" spans="1:14">
      <c r="A3" s="411" t="s">
        <v>262</v>
      </c>
      <c r="B3" s="413" t="s">
        <v>263</v>
      </c>
      <c r="C3" s="413" t="s">
        <v>264</v>
      </c>
      <c r="D3" s="83">
        <v>1</v>
      </c>
      <c r="E3" s="82">
        <v>2</v>
      </c>
      <c r="F3" s="82">
        <v>3</v>
      </c>
      <c r="G3" s="82">
        <v>4</v>
      </c>
      <c r="H3" s="82">
        <v>5</v>
      </c>
      <c r="I3" s="82">
        <v>6</v>
      </c>
      <c r="J3" s="82">
        <v>7</v>
      </c>
    </row>
    <row r="4" spans="1:14" ht="45">
      <c r="A4" s="411"/>
      <c r="B4" s="414"/>
      <c r="C4" s="414"/>
      <c r="D4" s="24" t="s">
        <v>265</v>
      </c>
      <c r="E4" s="24" t="s">
        <v>266</v>
      </c>
      <c r="F4" s="24" t="s">
        <v>267</v>
      </c>
      <c r="G4" s="24" t="s">
        <v>268</v>
      </c>
      <c r="H4" s="24" t="s">
        <v>269</v>
      </c>
      <c r="I4" s="24" t="s">
        <v>270</v>
      </c>
      <c r="J4" s="24" t="s">
        <v>271</v>
      </c>
      <c r="K4" s="79"/>
    </row>
    <row r="5" spans="1:14">
      <c r="A5" s="60" t="s">
        <v>272</v>
      </c>
      <c r="B5" s="205">
        <v>35954</v>
      </c>
      <c r="C5" s="205">
        <v>1210</v>
      </c>
      <c r="D5" s="197" t="s">
        <v>273</v>
      </c>
      <c r="E5" s="197" t="s">
        <v>273</v>
      </c>
      <c r="F5" s="197"/>
      <c r="G5" s="197">
        <v>5534</v>
      </c>
      <c r="H5" s="197" t="s">
        <v>273</v>
      </c>
      <c r="I5" s="197">
        <v>1</v>
      </c>
      <c r="J5" s="197"/>
    </row>
    <row r="6" spans="1:14">
      <c r="A6" s="206" t="s">
        <v>274</v>
      </c>
      <c r="B6" s="66">
        <v>114059</v>
      </c>
      <c r="C6" s="66">
        <v>787</v>
      </c>
      <c r="D6" s="68">
        <v>2</v>
      </c>
      <c r="E6" s="68" t="s">
        <v>273</v>
      </c>
      <c r="F6" s="68">
        <v>14100</v>
      </c>
      <c r="G6" s="68">
        <v>23575</v>
      </c>
      <c r="H6" s="68" t="s">
        <v>273</v>
      </c>
      <c r="I6" s="68">
        <v>20</v>
      </c>
      <c r="J6" s="68">
        <v>20</v>
      </c>
      <c r="K6" s="77"/>
      <c r="L6" s="78"/>
      <c r="M6" s="78"/>
      <c r="N6" s="78"/>
    </row>
    <row r="7" spans="1:14">
      <c r="A7" s="168" t="s">
        <v>275</v>
      </c>
      <c r="B7" s="66">
        <v>114059</v>
      </c>
      <c r="C7" s="66">
        <v>787</v>
      </c>
      <c r="D7" s="67" t="s">
        <v>273</v>
      </c>
      <c r="E7" s="67" t="s">
        <v>273</v>
      </c>
      <c r="F7" s="67">
        <v>917</v>
      </c>
      <c r="G7" s="67" t="s">
        <v>273</v>
      </c>
      <c r="H7" s="67" t="s">
        <v>273</v>
      </c>
      <c r="I7" s="67" t="s">
        <v>273</v>
      </c>
      <c r="J7" s="67" t="s">
        <v>273</v>
      </c>
      <c r="K7" s="77"/>
      <c r="L7" s="78"/>
      <c r="M7" s="78"/>
      <c r="N7" s="78"/>
    </row>
    <row r="8" spans="1:14">
      <c r="A8" s="168" t="s">
        <v>276</v>
      </c>
      <c r="B8" s="66">
        <v>114059</v>
      </c>
      <c r="C8" s="66">
        <v>787</v>
      </c>
      <c r="D8" s="67">
        <v>3</v>
      </c>
      <c r="E8" s="67" t="s">
        <v>273</v>
      </c>
      <c r="F8" s="67">
        <v>945</v>
      </c>
      <c r="G8" s="67" t="s">
        <v>273</v>
      </c>
      <c r="H8" s="67" t="s">
        <v>273</v>
      </c>
      <c r="I8" s="67" t="s">
        <v>273</v>
      </c>
      <c r="J8" s="67" t="s">
        <v>273</v>
      </c>
      <c r="K8" s="77"/>
      <c r="L8" s="78"/>
      <c r="M8" s="78"/>
      <c r="N8" s="78"/>
    </row>
    <row r="9" spans="1:14" s="16" customFormat="1">
      <c r="A9" s="60" t="s">
        <v>277</v>
      </c>
      <c r="B9" s="205">
        <v>35954</v>
      </c>
      <c r="C9" s="205">
        <v>1211</v>
      </c>
      <c r="D9" s="197" t="s">
        <v>273</v>
      </c>
      <c r="E9" s="197" t="s">
        <v>273</v>
      </c>
      <c r="F9" s="197">
        <v>16394</v>
      </c>
      <c r="G9" s="197">
        <v>23476</v>
      </c>
      <c r="H9" s="197">
        <v>193</v>
      </c>
      <c r="I9" s="197">
        <v>9</v>
      </c>
      <c r="J9" s="197">
        <v>25</v>
      </c>
    </row>
    <row r="10" spans="1:14" s="16" customFormat="1">
      <c r="A10" s="60" t="s">
        <v>278</v>
      </c>
      <c r="B10" s="205">
        <v>35954</v>
      </c>
      <c r="C10" s="205">
        <v>1214</v>
      </c>
      <c r="D10" s="197" t="s">
        <v>273</v>
      </c>
      <c r="E10" s="197" t="s">
        <v>273</v>
      </c>
      <c r="F10" s="197">
        <v>13094</v>
      </c>
      <c r="G10" s="197">
        <v>11791</v>
      </c>
      <c r="H10" s="197" t="s">
        <v>273</v>
      </c>
      <c r="I10" s="197">
        <v>11</v>
      </c>
      <c r="J10" s="197">
        <v>32</v>
      </c>
    </row>
    <row r="11" spans="1:14">
      <c r="A11" s="60" t="s">
        <v>279</v>
      </c>
      <c r="B11" s="205">
        <v>35954</v>
      </c>
      <c r="C11" s="205">
        <v>1215</v>
      </c>
      <c r="D11" s="205" t="s">
        <v>273</v>
      </c>
      <c r="E11" s="205" t="s">
        <v>273</v>
      </c>
      <c r="F11" s="197">
        <v>11001</v>
      </c>
      <c r="G11" s="197">
        <v>25070</v>
      </c>
      <c r="H11" s="197" t="s">
        <v>273</v>
      </c>
      <c r="I11" s="197">
        <v>8</v>
      </c>
      <c r="J11" s="197">
        <v>17</v>
      </c>
    </row>
    <row r="12" spans="1:14">
      <c r="A12" s="60" t="s">
        <v>280</v>
      </c>
      <c r="B12" s="205">
        <v>114059</v>
      </c>
      <c r="C12" s="205">
        <v>9766</v>
      </c>
      <c r="D12" s="197" t="s">
        <v>273</v>
      </c>
      <c r="E12" s="197" t="s">
        <v>273</v>
      </c>
      <c r="F12" s="197">
        <v>7184</v>
      </c>
      <c r="G12" s="197">
        <v>14485</v>
      </c>
      <c r="H12" s="197" t="s">
        <v>273</v>
      </c>
      <c r="I12" s="197">
        <v>8</v>
      </c>
      <c r="J12" s="197">
        <v>10</v>
      </c>
    </row>
    <row r="13" spans="1:14">
      <c r="A13" s="60" t="s">
        <v>281</v>
      </c>
      <c r="B13" s="205">
        <v>35954</v>
      </c>
      <c r="C13" s="205">
        <v>1217</v>
      </c>
      <c r="D13" s="197" t="s">
        <v>273</v>
      </c>
      <c r="E13" s="197">
        <v>1127</v>
      </c>
      <c r="F13" s="197">
        <v>30582</v>
      </c>
      <c r="G13" s="197">
        <v>63835</v>
      </c>
      <c r="H13" s="197">
        <v>2328</v>
      </c>
      <c r="I13" s="197" t="s">
        <v>273</v>
      </c>
      <c r="J13" s="197">
        <v>30</v>
      </c>
    </row>
    <row r="14" spans="1:14">
      <c r="A14" s="60" t="s">
        <v>282</v>
      </c>
      <c r="B14" s="66">
        <v>35954</v>
      </c>
      <c r="C14" s="66">
        <v>1219</v>
      </c>
      <c r="D14" s="67" t="s">
        <v>273</v>
      </c>
      <c r="E14" s="67" t="s">
        <v>273</v>
      </c>
      <c r="F14" s="197">
        <v>13116</v>
      </c>
      <c r="G14" s="197">
        <v>25644</v>
      </c>
      <c r="H14" s="197" t="s">
        <v>273</v>
      </c>
      <c r="I14" s="197" t="s">
        <v>273</v>
      </c>
      <c r="J14" s="197">
        <v>24</v>
      </c>
    </row>
    <row r="15" spans="1:14">
      <c r="A15" s="60" t="s">
        <v>283</v>
      </c>
      <c r="B15" s="205">
        <v>35954</v>
      </c>
      <c r="C15" s="205">
        <v>1220</v>
      </c>
      <c r="D15" s="197" t="s">
        <v>273</v>
      </c>
      <c r="E15" s="197" t="s">
        <v>273</v>
      </c>
      <c r="F15" s="197">
        <v>880</v>
      </c>
      <c r="G15" s="197">
        <v>275</v>
      </c>
      <c r="H15" s="197" t="s">
        <v>273</v>
      </c>
      <c r="I15" s="197" t="s">
        <v>273</v>
      </c>
      <c r="J15" s="197" t="s">
        <v>273</v>
      </c>
    </row>
    <row r="16" spans="1:14">
      <c r="A16" s="60" t="s">
        <v>284</v>
      </c>
      <c r="B16" s="205">
        <v>114059</v>
      </c>
      <c r="C16" s="205">
        <v>788</v>
      </c>
      <c r="D16" s="197" t="s">
        <v>273</v>
      </c>
      <c r="E16" s="197" t="s">
        <v>273</v>
      </c>
      <c r="F16" s="197">
        <v>12558</v>
      </c>
      <c r="G16" s="197">
        <v>541</v>
      </c>
      <c r="H16" s="197" t="s">
        <v>273</v>
      </c>
      <c r="I16" s="197">
        <v>3</v>
      </c>
      <c r="J16" s="197">
        <v>4</v>
      </c>
    </row>
    <row r="17" spans="1:18">
      <c r="A17" s="60" t="s">
        <v>285</v>
      </c>
      <c r="B17" s="205">
        <v>114059</v>
      </c>
      <c r="C17" s="205">
        <v>4019</v>
      </c>
      <c r="D17" s="197" t="s">
        <v>273</v>
      </c>
      <c r="E17" s="197" t="s">
        <v>273</v>
      </c>
      <c r="F17" s="197">
        <v>11256</v>
      </c>
      <c r="G17" s="197">
        <v>7858</v>
      </c>
      <c r="H17" s="197" t="s">
        <v>273</v>
      </c>
      <c r="I17" s="197">
        <v>1</v>
      </c>
      <c r="J17" s="197">
        <v>4</v>
      </c>
    </row>
    <row r="18" spans="1:18">
      <c r="A18" s="60" t="s">
        <v>286</v>
      </c>
      <c r="B18" s="205">
        <v>35954</v>
      </c>
      <c r="C18" s="205">
        <v>1221</v>
      </c>
      <c r="D18" s="197" t="s">
        <v>273</v>
      </c>
      <c r="E18" s="197"/>
      <c r="F18" s="197">
        <v>27530</v>
      </c>
      <c r="G18" s="197">
        <v>42393</v>
      </c>
      <c r="H18" s="197">
        <v>1115</v>
      </c>
      <c r="I18" s="197">
        <v>15</v>
      </c>
      <c r="J18" s="197">
        <v>43</v>
      </c>
    </row>
    <row r="19" spans="1:18">
      <c r="A19" s="60" t="s">
        <v>287</v>
      </c>
      <c r="B19" s="205">
        <v>35954</v>
      </c>
      <c r="C19" s="205">
        <v>1222</v>
      </c>
      <c r="D19" s="197" t="s">
        <v>273</v>
      </c>
      <c r="E19" s="197" t="s">
        <v>273</v>
      </c>
      <c r="F19" s="197">
        <v>12814</v>
      </c>
      <c r="G19" s="197">
        <v>11221</v>
      </c>
      <c r="H19" s="197" t="s">
        <v>273</v>
      </c>
      <c r="I19" s="197" t="s">
        <v>273</v>
      </c>
      <c r="J19" s="197">
        <v>35</v>
      </c>
    </row>
    <row r="20" spans="1:18">
      <c r="A20" s="206" t="s">
        <v>288</v>
      </c>
      <c r="B20" s="66">
        <v>35954</v>
      </c>
      <c r="C20" s="66">
        <v>1224</v>
      </c>
      <c r="D20" s="68" t="s">
        <v>273</v>
      </c>
      <c r="E20" s="68" t="s">
        <v>273</v>
      </c>
      <c r="F20" s="197">
        <v>4561</v>
      </c>
      <c r="G20" s="197">
        <v>4037</v>
      </c>
      <c r="H20" s="68" t="s">
        <v>273</v>
      </c>
      <c r="I20" s="68" t="s">
        <v>273</v>
      </c>
      <c r="J20" s="197">
        <v>10</v>
      </c>
    </row>
    <row r="21" spans="1:18">
      <c r="A21" s="60" t="s">
        <v>289</v>
      </c>
      <c r="B21" s="66">
        <v>35954</v>
      </c>
      <c r="C21" s="66">
        <v>1225</v>
      </c>
      <c r="D21" s="67" t="s">
        <v>273</v>
      </c>
      <c r="E21" s="67" t="s">
        <v>273</v>
      </c>
      <c r="F21" s="197">
        <v>9182</v>
      </c>
      <c r="G21" s="197">
        <v>12310</v>
      </c>
      <c r="H21" s="197" t="s">
        <v>273</v>
      </c>
      <c r="I21" s="197">
        <v>11</v>
      </c>
      <c r="J21" s="197">
        <v>11</v>
      </c>
    </row>
    <row r="22" spans="1:18">
      <c r="A22" s="60" t="s">
        <v>290</v>
      </c>
      <c r="B22" s="66">
        <v>114059</v>
      </c>
      <c r="C22" s="66">
        <v>4020</v>
      </c>
      <c r="D22" s="67" t="s">
        <v>273</v>
      </c>
      <c r="E22" s="67" t="s">
        <v>273</v>
      </c>
      <c r="F22" s="197">
        <v>11765</v>
      </c>
      <c r="G22" s="197">
        <v>8422</v>
      </c>
      <c r="H22" s="197" t="s">
        <v>273</v>
      </c>
      <c r="I22" s="197">
        <v>6</v>
      </c>
      <c r="J22" s="197">
        <v>7</v>
      </c>
    </row>
    <row r="23" spans="1:18">
      <c r="A23" s="60" t="s">
        <v>291</v>
      </c>
      <c r="B23" s="205">
        <v>35954</v>
      </c>
      <c r="C23" s="205">
        <v>1226</v>
      </c>
      <c r="D23" s="197" t="s">
        <v>273</v>
      </c>
      <c r="E23" s="197" t="s">
        <v>273</v>
      </c>
      <c r="F23" s="197">
        <v>3789</v>
      </c>
      <c r="G23" s="197">
        <v>2775</v>
      </c>
      <c r="H23" s="197" t="s">
        <v>273</v>
      </c>
      <c r="I23" s="197">
        <v>3</v>
      </c>
      <c r="J23" s="197">
        <v>7</v>
      </c>
    </row>
    <row r="24" spans="1:18">
      <c r="A24" s="60" t="s">
        <v>292</v>
      </c>
      <c r="B24" s="205">
        <v>35954</v>
      </c>
      <c r="C24" s="205">
        <v>1227</v>
      </c>
      <c r="D24" s="197" t="s">
        <v>273</v>
      </c>
      <c r="E24" s="197" t="s">
        <v>273</v>
      </c>
      <c r="F24" s="197">
        <v>3954</v>
      </c>
      <c r="G24" s="197">
        <v>1457</v>
      </c>
      <c r="H24" s="197" t="s">
        <v>273</v>
      </c>
      <c r="I24" s="197">
        <v>1</v>
      </c>
      <c r="J24" s="197">
        <v>6</v>
      </c>
      <c r="R24">
        <v>24</v>
      </c>
    </row>
    <row r="25" spans="1:18">
      <c r="A25" s="60" t="s">
        <v>293</v>
      </c>
      <c r="B25" s="66">
        <v>35954</v>
      </c>
      <c r="C25" s="66">
        <v>1229</v>
      </c>
      <c r="D25" s="67" t="s">
        <v>273</v>
      </c>
      <c r="E25" s="67" t="s">
        <v>273</v>
      </c>
      <c r="F25" s="197">
        <v>4286</v>
      </c>
      <c r="G25" s="197">
        <v>2260</v>
      </c>
      <c r="H25" s="197" t="s">
        <v>273</v>
      </c>
      <c r="I25" s="197">
        <v>2</v>
      </c>
      <c r="J25" s="197">
        <v>2</v>
      </c>
    </row>
    <row r="26" spans="1:18">
      <c r="A26" s="60" t="s">
        <v>294</v>
      </c>
      <c r="B26" s="205">
        <v>35954</v>
      </c>
      <c r="C26" s="205">
        <v>1230</v>
      </c>
      <c r="D26" s="197" t="s">
        <v>273</v>
      </c>
      <c r="E26" s="197" t="s">
        <v>273</v>
      </c>
      <c r="F26" s="197">
        <v>29121</v>
      </c>
      <c r="G26" s="197">
        <v>85754</v>
      </c>
      <c r="H26" s="197">
        <v>467</v>
      </c>
      <c r="I26" s="197">
        <v>38</v>
      </c>
      <c r="J26" s="197">
        <v>38</v>
      </c>
    </row>
    <row r="27" spans="1:18">
      <c r="A27" s="60" t="s">
        <v>295</v>
      </c>
      <c r="B27" s="205">
        <v>35954</v>
      </c>
      <c r="C27" s="205">
        <v>1231</v>
      </c>
      <c r="D27" s="197" t="s">
        <v>273</v>
      </c>
      <c r="E27" s="197"/>
      <c r="F27" s="197">
        <v>10557</v>
      </c>
      <c r="G27" s="197">
        <v>28837</v>
      </c>
      <c r="H27" s="197" t="s">
        <v>273</v>
      </c>
      <c r="I27" s="197">
        <v>5</v>
      </c>
      <c r="J27" s="197">
        <v>11</v>
      </c>
    </row>
    <row r="28" spans="1:18">
      <c r="A28" s="60" t="s">
        <v>296</v>
      </c>
      <c r="B28" s="205">
        <v>114059</v>
      </c>
      <c r="C28" s="205">
        <v>4021</v>
      </c>
      <c r="D28" s="197" t="s">
        <v>273</v>
      </c>
      <c r="E28" s="197" t="s">
        <v>273</v>
      </c>
      <c r="F28" s="197">
        <v>11675</v>
      </c>
      <c r="G28" s="197">
        <v>15932</v>
      </c>
      <c r="H28" s="197">
        <v>8</v>
      </c>
      <c r="I28" s="197">
        <v>13</v>
      </c>
      <c r="J28" s="197">
        <v>13</v>
      </c>
    </row>
    <row r="29" spans="1:18">
      <c r="A29" s="60" t="s">
        <v>297</v>
      </c>
      <c r="B29" s="66">
        <v>35954</v>
      </c>
      <c r="C29" s="66">
        <v>1233</v>
      </c>
      <c r="D29" s="67" t="s">
        <v>273</v>
      </c>
      <c r="E29" s="67" t="s">
        <v>273</v>
      </c>
      <c r="F29" s="197">
        <v>11185</v>
      </c>
      <c r="G29" s="197">
        <v>11185</v>
      </c>
      <c r="H29" s="197">
        <v>124</v>
      </c>
      <c r="I29" s="197">
        <v>13</v>
      </c>
      <c r="J29" s="197">
        <v>13</v>
      </c>
    </row>
    <row r="30" spans="1:18">
      <c r="A30" s="60" t="s">
        <v>298</v>
      </c>
      <c r="B30" s="66">
        <v>35954</v>
      </c>
      <c r="C30" s="66">
        <v>1234</v>
      </c>
      <c r="D30" s="67" t="s">
        <v>273</v>
      </c>
      <c r="E30" s="67" t="s">
        <v>273</v>
      </c>
      <c r="F30" s="197">
        <v>13237</v>
      </c>
      <c r="G30" s="197">
        <v>50940</v>
      </c>
      <c r="H30" s="197">
        <v>2494</v>
      </c>
      <c r="I30" s="197" t="s">
        <v>273</v>
      </c>
      <c r="J30" s="197">
        <v>31</v>
      </c>
    </row>
    <row r="31" spans="1:18">
      <c r="A31" s="60" t="s">
        <v>299</v>
      </c>
      <c r="B31" s="66">
        <v>114059</v>
      </c>
      <c r="C31" s="66">
        <v>10203</v>
      </c>
      <c r="D31" s="67" t="s">
        <v>273</v>
      </c>
      <c r="E31" s="67" t="s">
        <v>273</v>
      </c>
      <c r="F31" s="197">
        <v>5742</v>
      </c>
      <c r="G31" s="197">
        <v>21893</v>
      </c>
      <c r="H31" s="197" t="s">
        <v>273</v>
      </c>
      <c r="I31" s="197">
        <v>7</v>
      </c>
      <c r="J31" s="197">
        <v>7</v>
      </c>
    </row>
    <row r="32" spans="1:18">
      <c r="A32" s="60" t="s">
        <v>300</v>
      </c>
      <c r="B32" s="205">
        <v>35954</v>
      </c>
      <c r="C32" s="205">
        <v>1235</v>
      </c>
      <c r="D32" s="197">
        <v>1</v>
      </c>
      <c r="E32" s="197"/>
      <c r="F32" s="197">
        <v>24868</v>
      </c>
      <c r="G32" s="197">
        <v>58347</v>
      </c>
      <c r="H32" s="197">
        <v>936</v>
      </c>
      <c r="I32" s="197">
        <v>43</v>
      </c>
      <c r="J32" s="197">
        <v>43</v>
      </c>
    </row>
    <row r="33" spans="1:10">
      <c r="A33" s="60" t="s">
        <v>301</v>
      </c>
      <c r="B33" s="66">
        <v>35954</v>
      </c>
      <c r="C33" s="66">
        <v>1236</v>
      </c>
      <c r="D33" s="68">
        <v>3</v>
      </c>
      <c r="E33" s="68">
        <v>41</v>
      </c>
      <c r="F33" s="68">
        <v>11624</v>
      </c>
      <c r="G33" s="68">
        <v>10941</v>
      </c>
      <c r="H33" s="68">
        <v>24</v>
      </c>
      <c r="I33" s="67">
        <v>7</v>
      </c>
      <c r="J33" s="68">
        <v>17</v>
      </c>
    </row>
    <row r="34" spans="1:10">
      <c r="A34" s="60" t="s">
        <v>302</v>
      </c>
      <c r="B34" s="66">
        <v>114059</v>
      </c>
      <c r="C34" s="66">
        <v>5906</v>
      </c>
      <c r="D34" s="68" t="s">
        <v>273</v>
      </c>
      <c r="E34" s="68" t="s">
        <v>273</v>
      </c>
      <c r="F34" s="68">
        <v>7237</v>
      </c>
      <c r="G34" s="68" t="s">
        <v>273</v>
      </c>
      <c r="H34" s="68" t="s">
        <v>273</v>
      </c>
      <c r="I34" s="67" t="s">
        <v>273</v>
      </c>
      <c r="J34" s="68">
        <v>1</v>
      </c>
    </row>
    <row r="35" spans="1:10">
      <c r="A35" s="60" t="s">
        <v>303</v>
      </c>
      <c r="B35" s="66">
        <v>35954</v>
      </c>
      <c r="C35" s="66">
        <v>1237</v>
      </c>
      <c r="D35" s="68" t="s">
        <v>273</v>
      </c>
      <c r="E35" s="68" t="s">
        <v>273</v>
      </c>
      <c r="F35" s="68">
        <v>12515</v>
      </c>
      <c r="G35" s="68">
        <v>25425</v>
      </c>
      <c r="H35" s="68">
        <v>252012254</v>
      </c>
      <c r="I35" s="67" t="s">
        <v>273</v>
      </c>
      <c r="J35" s="68">
        <v>20</v>
      </c>
    </row>
  </sheetData>
  <mergeCells count="6">
    <mergeCell ref="A3:A4"/>
    <mergeCell ref="A1:J1"/>
    <mergeCell ref="D2:J2"/>
    <mergeCell ref="B3:B4"/>
    <mergeCell ref="C3:C4"/>
    <mergeCell ref="A2:C2"/>
  </mergeCells>
  <printOptions horizontalCentered="1" verticalCentered="1"/>
  <pageMargins left="0.23622047244094491" right="0.23622047244094491" top="0.74803149606299213" bottom="0.74803149606299213" header="0.31496062992125984" footer="0.31496062992125984"/>
  <pageSetup paperSize="9" scale="70" orientation="portrait" horizontalDpi="4294967293" r:id="rId1"/>
  <headerFooter>
    <oddFooter>&amp;L&amp;D&amp;C&amp;A&amp;R&amp;N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
  <sheetViews>
    <sheetView zoomScale="90" zoomScaleNormal="90" workbookViewId="0">
      <selection activeCell="A32" sqref="A32"/>
    </sheetView>
  </sheetViews>
  <sheetFormatPr defaultRowHeight="15"/>
  <cols>
    <col min="1" max="1" width="36.42578125" bestFit="1" customWidth="1"/>
    <col min="2" max="14" width="6.7109375" customWidth="1"/>
    <col min="15" max="15" width="1.7109375" customWidth="1"/>
    <col min="16" max="16" width="8" bestFit="1" customWidth="1"/>
    <col min="17" max="17" width="6.7109375" customWidth="1"/>
    <col min="18" max="18" width="8" bestFit="1" customWidth="1"/>
    <col min="19" max="19" width="9" bestFit="1" customWidth="1"/>
    <col min="20" max="20" width="6.7109375" customWidth="1"/>
    <col min="21" max="22" width="9" bestFit="1" customWidth="1"/>
    <col min="23" max="23" width="8" bestFit="1" customWidth="1"/>
    <col min="24" max="24" width="9" bestFit="1" customWidth="1"/>
    <col min="25" max="25" width="6.7109375" customWidth="1"/>
    <col min="26" max="27" width="8" bestFit="1" customWidth="1"/>
    <col min="28" max="28" width="6.7109375" customWidth="1"/>
  </cols>
  <sheetData>
    <row r="1" spans="1:28">
      <c r="A1" s="420" t="s">
        <v>259</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B1" s="420"/>
    </row>
    <row r="2" spans="1:28">
      <c r="A2" s="50" t="s">
        <v>304</v>
      </c>
      <c r="B2" s="421" t="s">
        <v>305</v>
      </c>
      <c r="C2" s="422"/>
      <c r="D2" s="422"/>
      <c r="E2" s="422"/>
      <c r="F2" s="422"/>
      <c r="G2" s="422"/>
      <c r="H2" s="422"/>
      <c r="I2" s="422"/>
      <c r="J2" s="422"/>
      <c r="K2" s="422"/>
      <c r="L2" s="422"/>
      <c r="M2" s="422"/>
      <c r="N2" s="422"/>
      <c r="O2" s="422"/>
      <c r="P2" s="422"/>
      <c r="Q2" s="422"/>
      <c r="R2" s="422"/>
      <c r="S2" s="422"/>
      <c r="T2" s="422"/>
      <c r="U2" s="422"/>
      <c r="V2" s="422"/>
      <c r="W2" s="422"/>
      <c r="X2" s="422"/>
      <c r="Y2" s="422"/>
      <c r="Z2" s="422"/>
      <c r="AA2" s="422"/>
      <c r="AB2" s="422"/>
    </row>
    <row r="3" spans="1:28">
      <c r="A3" s="424" t="s">
        <v>262</v>
      </c>
      <c r="B3" s="423" t="s">
        <v>306</v>
      </c>
      <c r="C3" s="423"/>
      <c r="D3" s="423"/>
      <c r="E3" s="423"/>
      <c r="F3" s="423"/>
      <c r="G3" s="423"/>
      <c r="H3" s="423"/>
      <c r="I3" s="423"/>
      <c r="J3" s="423"/>
      <c r="K3" s="423"/>
      <c r="L3" s="423"/>
      <c r="M3" s="423"/>
      <c r="N3" s="423"/>
      <c r="P3" s="423" t="s">
        <v>307</v>
      </c>
      <c r="Q3" s="423"/>
      <c r="R3" s="423"/>
      <c r="S3" s="423"/>
      <c r="T3" s="423"/>
      <c r="U3" s="423"/>
      <c r="V3" s="423"/>
      <c r="W3" s="423"/>
      <c r="X3" s="423"/>
      <c r="Y3" s="423"/>
      <c r="Z3" s="423"/>
      <c r="AA3" s="423"/>
      <c r="AB3" s="423"/>
    </row>
    <row r="4" spans="1:28">
      <c r="A4" s="357"/>
      <c r="B4" s="5">
        <v>8.1</v>
      </c>
      <c r="C4" s="5">
        <v>8.1999999999999993</v>
      </c>
      <c r="D4" s="6">
        <v>8.3000000000000007</v>
      </c>
      <c r="E4" s="6">
        <v>8.4</v>
      </c>
      <c r="F4" s="6">
        <v>8.5</v>
      </c>
      <c r="G4" s="6">
        <v>8.6</v>
      </c>
      <c r="H4" s="6">
        <v>8.6999999999999993</v>
      </c>
      <c r="I4" s="6">
        <v>8.8000000000000007</v>
      </c>
      <c r="J4" s="6">
        <v>8.9</v>
      </c>
      <c r="K4" s="4">
        <v>8.1</v>
      </c>
      <c r="L4" s="4">
        <v>8.11</v>
      </c>
      <c r="M4" s="4">
        <v>8.1199999999999992</v>
      </c>
      <c r="N4" s="4">
        <v>8.1300000000000008</v>
      </c>
      <c r="P4" s="6">
        <v>9.1</v>
      </c>
      <c r="Q4" s="5">
        <v>9.1999999999999993</v>
      </c>
      <c r="R4" s="7" t="s">
        <v>308</v>
      </c>
      <c r="S4" s="6">
        <v>9.4</v>
      </c>
      <c r="T4" s="6">
        <v>9.5</v>
      </c>
      <c r="U4" s="6">
        <v>9.6</v>
      </c>
      <c r="V4" s="6">
        <v>9.6999999999999993</v>
      </c>
      <c r="W4" s="6">
        <v>9.8000000000000007</v>
      </c>
      <c r="X4" s="6">
        <v>9.9</v>
      </c>
      <c r="Y4" s="4">
        <v>9.1</v>
      </c>
      <c r="Z4" s="4">
        <v>9.11</v>
      </c>
      <c r="AA4" s="4">
        <v>9.1199999999999992</v>
      </c>
      <c r="AB4" s="4">
        <v>9.1300000000000008</v>
      </c>
    </row>
    <row r="5" spans="1:28">
      <c r="A5" s="60" t="s">
        <v>272</v>
      </c>
      <c r="B5" s="418" t="s">
        <v>309</v>
      </c>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row>
    <row r="6" spans="1:28">
      <c r="A6" s="60" t="s">
        <v>274</v>
      </c>
      <c r="B6" s="418"/>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row>
    <row r="7" spans="1:28">
      <c r="A7" s="61" t="s">
        <v>275</v>
      </c>
      <c r="B7" s="418"/>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row>
    <row r="8" spans="1:28">
      <c r="A8" s="62" t="s">
        <v>276</v>
      </c>
      <c r="B8" s="418"/>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row>
    <row r="9" spans="1:28">
      <c r="A9" s="60" t="s">
        <v>277</v>
      </c>
      <c r="B9" s="418"/>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row>
    <row r="10" spans="1:28">
      <c r="A10" s="60" t="s">
        <v>278</v>
      </c>
      <c r="B10" s="418"/>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row>
    <row r="11" spans="1:28">
      <c r="A11" s="60" t="s">
        <v>279</v>
      </c>
      <c r="B11" s="418"/>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row>
    <row r="12" spans="1:28">
      <c r="A12" s="60" t="s">
        <v>280</v>
      </c>
      <c r="B12" s="418"/>
      <c r="C12" s="419"/>
      <c r="D12" s="419"/>
      <c r="E12" s="419"/>
      <c r="F12" s="419"/>
      <c r="G12" s="419"/>
      <c r="H12" s="419"/>
      <c r="I12" s="419"/>
      <c r="J12" s="419"/>
      <c r="K12" s="419"/>
      <c r="L12" s="419"/>
      <c r="M12" s="419"/>
      <c r="N12" s="419"/>
      <c r="O12" s="419"/>
      <c r="P12" s="419"/>
      <c r="Q12" s="419"/>
      <c r="R12" s="419"/>
      <c r="S12" s="419"/>
      <c r="T12" s="419"/>
      <c r="U12" s="419"/>
      <c r="V12" s="419"/>
      <c r="W12" s="419"/>
      <c r="X12" s="419"/>
      <c r="Y12" s="419"/>
      <c r="Z12" s="419"/>
      <c r="AA12" s="419"/>
      <c r="AB12" s="419"/>
    </row>
    <row r="13" spans="1:28">
      <c r="A13" s="60" t="s">
        <v>281</v>
      </c>
      <c r="B13" s="418"/>
      <c r="C13" s="419"/>
      <c r="D13" s="419"/>
      <c r="E13" s="419"/>
      <c r="F13" s="419"/>
      <c r="G13" s="419"/>
      <c r="H13" s="419"/>
      <c r="I13" s="419"/>
      <c r="J13" s="419"/>
      <c r="K13" s="419"/>
      <c r="L13" s="419"/>
      <c r="M13" s="419"/>
      <c r="N13" s="419"/>
      <c r="O13" s="419"/>
      <c r="P13" s="419"/>
      <c r="Q13" s="419"/>
      <c r="R13" s="419"/>
      <c r="S13" s="419"/>
      <c r="T13" s="419"/>
      <c r="U13" s="419"/>
      <c r="V13" s="419"/>
      <c r="W13" s="419"/>
      <c r="X13" s="419"/>
      <c r="Y13" s="419"/>
      <c r="Z13" s="419"/>
      <c r="AA13" s="419"/>
      <c r="AB13" s="419"/>
    </row>
    <row r="14" spans="1:28">
      <c r="A14" s="60" t="s">
        <v>282</v>
      </c>
      <c r="B14" s="418"/>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row>
    <row r="15" spans="1:28">
      <c r="A15" s="60" t="s">
        <v>283</v>
      </c>
      <c r="B15" s="418"/>
      <c r="C15" s="419"/>
      <c r="D15" s="419"/>
      <c r="E15" s="419"/>
      <c r="F15" s="419"/>
      <c r="G15" s="419"/>
      <c r="H15" s="419"/>
      <c r="I15" s="419"/>
      <c r="J15" s="419"/>
      <c r="K15" s="419"/>
      <c r="L15" s="419"/>
      <c r="M15" s="419"/>
      <c r="N15" s="419"/>
      <c r="O15" s="419"/>
      <c r="P15" s="419"/>
      <c r="Q15" s="419"/>
      <c r="R15" s="419"/>
      <c r="S15" s="419"/>
      <c r="T15" s="419"/>
      <c r="U15" s="419"/>
      <c r="V15" s="419"/>
      <c r="W15" s="419"/>
      <c r="X15" s="419"/>
      <c r="Y15" s="419"/>
      <c r="Z15" s="419"/>
      <c r="AA15" s="419"/>
      <c r="AB15" s="419"/>
    </row>
    <row r="16" spans="1:28">
      <c r="A16" s="60" t="s">
        <v>284</v>
      </c>
      <c r="B16" s="418"/>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row>
    <row r="17" spans="1:28">
      <c r="A17" s="60" t="s">
        <v>285</v>
      </c>
      <c r="B17" s="418"/>
      <c r="C17" s="419"/>
      <c r="D17" s="419"/>
      <c r="E17" s="419"/>
      <c r="F17" s="419"/>
      <c r="G17" s="419"/>
      <c r="H17" s="419"/>
      <c r="I17" s="419"/>
      <c r="J17" s="419"/>
      <c r="K17" s="419"/>
      <c r="L17" s="419"/>
      <c r="M17" s="419"/>
      <c r="N17" s="419"/>
      <c r="O17" s="419"/>
      <c r="P17" s="419"/>
      <c r="Q17" s="419"/>
      <c r="R17" s="419"/>
      <c r="S17" s="419"/>
      <c r="T17" s="419"/>
      <c r="U17" s="419"/>
      <c r="V17" s="419"/>
      <c r="W17" s="419"/>
      <c r="X17" s="419"/>
      <c r="Y17" s="419"/>
      <c r="Z17" s="419"/>
      <c r="AA17" s="419"/>
      <c r="AB17" s="419"/>
    </row>
    <row r="18" spans="1:28">
      <c r="A18" s="60" t="s">
        <v>286</v>
      </c>
      <c r="B18" s="418"/>
      <c r="C18" s="419"/>
      <c r="D18" s="419"/>
      <c r="E18" s="419"/>
      <c r="F18" s="419"/>
      <c r="G18" s="419"/>
      <c r="H18" s="419"/>
      <c r="I18" s="419"/>
      <c r="J18" s="419"/>
      <c r="K18" s="419"/>
      <c r="L18" s="419"/>
      <c r="M18" s="419"/>
      <c r="N18" s="419"/>
      <c r="O18" s="419"/>
      <c r="P18" s="419"/>
      <c r="Q18" s="419"/>
      <c r="R18" s="419"/>
      <c r="S18" s="419"/>
      <c r="T18" s="419"/>
      <c r="U18" s="419"/>
      <c r="V18" s="419"/>
      <c r="W18" s="419"/>
      <c r="X18" s="419"/>
      <c r="Y18" s="419"/>
      <c r="Z18" s="419"/>
      <c r="AA18" s="419"/>
      <c r="AB18" s="419"/>
    </row>
    <row r="19" spans="1:28">
      <c r="A19" s="60" t="s">
        <v>287</v>
      </c>
      <c r="B19" s="418"/>
      <c r="C19" s="419"/>
      <c r="D19" s="419"/>
      <c r="E19" s="419"/>
      <c r="F19" s="419"/>
      <c r="G19" s="419"/>
      <c r="H19" s="419"/>
      <c r="I19" s="419"/>
      <c r="J19" s="419"/>
      <c r="K19" s="419"/>
      <c r="L19" s="419"/>
      <c r="M19" s="419"/>
      <c r="N19" s="419"/>
      <c r="O19" s="419"/>
      <c r="P19" s="419"/>
      <c r="Q19" s="419"/>
      <c r="R19" s="419"/>
      <c r="S19" s="419"/>
      <c r="T19" s="419"/>
      <c r="U19" s="419"/>
      <c r="V19" s="419"/>
      <c r="W19" s="419"/>
      <c r="X19" s="419"/>
      <c r="Y19" s="419"/>
      <c r="Z19" s="419"/>
      <c r="AA19" s="419"/>
      <c r="AB19" s="419"/>
    </row>
    <row r="20" spans="1:28">
      <c r="A20" s="60" t="s">
        <v>288</v>
      </c>
      <c r="B20" s="418"/>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row>
    <row r="21" spans="1:28">
      <c r="A21" s="60" t="s">
        <v>289</v>
      </c>
      <c r="B21" s="418"/>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row>
    <row r="22" spans="1:28">
      <c r="A22" s="60" t="s">
        <v>290</v>
      </c>
      <c r="B22" s="418"/>
      <c r="C22" s="419"/>
      <c r="D22" s="419"/>
      <c r="E22" s="419"/>
      <c r="F22" s="419"/>
      <c r="G22" s="419"/>
      <c r="H22" s="419"/>
      <c r="I22" s="419"/>
      <c r="J22" s="419"/>
      <c r="K22" s="419"/>
      <c r="L22" s="419"/>
      <c r="M22" s="419"/>
      <c r="N22" s="419"/>
      <c r="O22" s="419"/>
      <c r="P22" s="419"/>
      <c r="Q22" s="419"/>
      <c r="R22" s="419"/>
      <c r="S22" s="419"/>
      <c r="T22" s="419"/>
      <c r="U22" s="419"/>
      <c r="V22" s="419"/>
      <c r="W22" s="419"/>
      <c r="X22" s="419"/>
      <c r="Y22" s="419"/>
      <c r="Z22" s="419"/>
      <c r="AA22" s="419"/>
      <c r="AB22" s="419"/>
    </row>
    <row r="23" spans="1:28">
      <c r="A23" s="60" t="s">
        <v>291</v>
      </c>
      <c r="B23" s="418"/>
      <c r="C23" s="419"/>
      <c r="D23" s="419"/>
      <c r="E23" s="419"/>
      <c r="F23" s="419"/>
      <c r="G23" s="419"/>
      <c r="H23" s="419"/>
      <c r="I23" s="419"/>
      <c r="J23" s="419"/>
      <c r="K23" s="419"/>
      <c r="L23" s="419"/>
      <c r="M23" s="419"/>
      <c r="N23" s="419"/>
      <c r="O23" s="419"/>
      <c r="P23" s="419"/>
      <c r="Q23" s="419"/>
      <c r="R23" s="419"/>
      <c r="S23" s="419"/>
      <c r="T23" s="419"/>
      <c r="U23" s="419"/>
      <c r="V23" s="419"/>
      <c r="W23" s="419"/>
      <c r="X23" s="419"/>
      <c r="Y23" s="419"/>
      <c r="Z23" s="419"/>
      <c r="AA23" s="419"/>
      <c r="AB23" s="419"/>
    </row>
    <row r="24" spans="1:28">
      <c r="A24" s="60" t="s">
        <v>292</v>
      </c>
      <c r="B24" s="418"/>
      <c r="C24" s="419"/>
      <c r="D24" s="419"/>
      <c r="E24" s="419"/>
      <c r="F24" s="419"/>
      <c r="G24" s="419"/>
      <c r="H24" s="419"/>
      <c r="I24" s="419"/>
      <c r="J24" s="419"/>
      <c r="K24" s="419"/>
      <c r="L24" s="419"/>
      <c r="M24" s="419"/>
      <c r="N24" s="419"/>
      <c r="O24" s="419"/>
      <c r="P24" s="419"/>
      <c r="Q24" s="419"/>
      <c r="R24" s="419"/>
      <c r="S24" s="419"/>
      <c r="T24" s="419"/>
      <c r="U24" s="419"/>
      <c r="V24" s="419"/>
      <c r="W24" s="419"/>
      <c r="X24" s="419"/>
      <c r="Y24" s="419"/>
      <c r="Z24" s="419"/>
      <c r="AA24" s="419"/>
      <c r="AB24" s="419"/>
    </row>
    <row r="25" spans="1:28">
      <c r="A25" s="60" t="s">
        <v>293</v>
      </c>
      <c r="B25" s="418"/>
      <c r="C25" s="419"/>
      <c r="D25" s="419"/>
      <c r="E25" s="419"/>
      <c r="F25" s="419"/>
      <c r="G25" s="419"/>
      <c r="H25" s="419"/>
      <c r="I25" s="419"/>
      <c r="J25" s="419"/>
      <c r="K25" s="419"/>
      <c r="L25" s="419"/>
      <c r="M25" s="419"/>
      <c r="N25" s="419"/>
      <c r="O25" s="419"/>
      <c r="P25" s="419"/>
      <c r="Q25" s="419"/>
      <c r="R25" s="419"/>
      <c r="S25" s="419"/>
      <c r="T25" s="419"/>
      <c r="U25" s="419"/>
      <c r="V25" s="419"/>
      <c r="W25" s="419"/>
      <c r="X25" s="419"/>
      <c r="Y25" s="419"/>
      <c r="Z25" s="419"/>
      <c r="AA25" s="419"/>
      <c r="AB25" s="419"/>
    </row>
    <row r="26" spans="1:28">
      <c r="A26" s="60" t="s">
        <v>294</v>
      </c>
      <c r="B26" s="418"/>
      <c r="C26" s="419"/>
      <c r="D26" s="419"/>
      <c r="E26" s="419"/>
      <c r="F26" s="419"/>
      <c r="G26" s="419"/>
      <c r="H26" s="419"/>
      <c r="I26" s="419"/>
      <c r="J26" s="419"/>
      <c r="K26" s="419"/>
      <c r="L26" s="419"/>
      <c r="M26" s="419"/>
      <c r="N26" s="419"/>
      <c r="O26" s="419"/>
      <c r="P26" s="419"/>
      <c r="Q26" s="419"/>
      <c r="R26" s="419"/>
      <c r="S26" s="419"/>
      <c r="T26" s="419"/>
      <c r="U26" s="419"/>
      <c r="V26" s="419"/>
      <c r="W26" s="419"/>
      <c r="X26" s="419"/>
      <c r="Y26" s="419"/>
      <c r="Z26" s="419"/>
      <c r="AA26" s="419"/>
      <c r="AB26" s="419"/>
    </row>
    <row r="27" spans="1:28">
      <c r="A27" s="60" t="s">
        <v>295</v>
      </c>
      <c r="B27" s="418"/>
      <c r="C27" s="419"/>
      <c r="D27" s="419"/>
      <c r="E27" s="419"/>
      <c r="F27" s="419"/>
      <c r="G27" s="419"/>
      <c r="H27" s="419"/>
      <c r="I27" s="419"/>
      <c r="J27" s="419"/>
      <c r="K27" s="419"/>
      <c r="L27" s="419"/>
      <c r="M27" s="419"/>
      <c r="N27" s="419"/>
      <c r="O27" s="419"/>
      <c r="P27" s="419"/>
      <c r="Q27" s="419"/>
      <c r="R27" s="419"/>
      <c r="S27" s="419"/>
      <c r="T27" s="419"/>
      <c r="U27" s="419"/>
      <c r="V27" s="419"/>
      <c r="W27" s="419"/>
      <c r="X27" s="419"/>
      <c r="Y27" s="419"/>
      <c r="Z27" s="419"/>
      <c r="AA27" s="419"/>
      <c r="AB27" s="419"/>
    </row>
    <row r="28" spans="1:28">
      <c r="A28" s="60" t="s">
        <v>296</v>
      </c>
      <c r="B28" s="418"/>
      <c r="C28" s="419"/>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row>
    <row r="29" spans="1:28">
      <c r="A29" s="60" t="s">
        <v>297</v>
      </c>
      <c r="B29" s="418"/>
      <c r="C29" s="419"/>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row>
    <row r="30" spans="1:28">
      <c r="A30" s="60" t="s">
        <v>298</v>
      </c>
      <c r="B30" s="418"/>
      <c r="C30" s="419"/>
      <c r="D30" s="419"/>
      <c r="E30" s="419"/>
      <c r="F30" s="419"/>
      <c r="G30" s="419"/>
      <c r="H30" s="419"/>
      <c r="I30" s="419"/>
      <c r="J30" s="419"/>
      <c r="K30" s="419"/>
      <c r="L30" s="419"/>
      <c r="M30" s="419"/>
      <c r="N30" s="419"/>
      <c r="O30" s="419"/>
      <c r="P30" s="419"/>
      <c r="Q30" s="419"/>
      <c r="R30" s="419"/>
      <c r="S30" s="419"/>
      <c r="T30" s="419"/>
      <c r="U30" s="419"/>
      <c r="V30" s="419"/>
      <c r="W30" s="419"/>
      <c r="X30" s="419"/>
      <c r="Y30" s="419"/>
      <c r="Z30" s="419"/>
      <c r="AA30" s="419"/>
      <c r="AB30" s="419"/>
    </row>
    <row r="31" spans="1:28">
      <c r="A31" s="60" t="s">
        <v>299</v>
      </c>
      <c r="B31" s="418"/>
      <c r="C31" s="419"/>
      <c r="D31" s="419"/>
      <c r="E31" s="419"/>
      <c r="F31" s="419"/>
      <c r="G31" s="419"/>
      <c r="H31" s="419"/>
      <c r="I31" s="419"/>
      <c r="J31" s="419"/>
      <c r="K31" s="419"/>
      <c r="L31" s="419"/>
      <c r="M31" s="419"/>
      <c r="N31" s="419"/>
      <c r="O31" s="419"/>
      <c r="P31" s="419"/>
      <c r="Q31" s="419"/>
      <c r="R31" s="419"/>
      <c r="S31" s="419"/>
      <c r="T31" s="419"/>
      <c r="U31" s="419"/>
      <c r="V31" s="419"/>
      <c r="W31" s="419"/>
      <c r="X31" s="419"/>
      <c r="Y31" s="419"/>
      <c r="Z31" s="419"/>
      <c r="AA31" s="419"/>
      <c r="AB31" s="419"/>
    </row>
    <row r="32" spans="1:28">
      <c r="A32" s="60" t="s">
        <v>300</v>
      </c>
      <c r="B32" s="418"/>
      <c r="C32" s="419"/>
      <c r="D32" s="419"/>
      <c r="E32" s="419"/>
      <c r="F32" s="419"/>
      <c r="G32" s="419"/>
      <c r="H32" s="419"/>
      <c r="I32" s="419"/>
      <c r="J32" s="419"/>
      <c r="K32" s="419"/>
      <c r="L32" s="419"/>
      <c r="M32" s="419"/>
      <c r="N32" s="419"/>
      <c r="O32" s="419"/>
      <c r="P32" s="419"/>
      <c r="Q32" s="419"/>
      <c r="R32" s="419"/>
      <c r="S32" s="419"/>
      <c r="T32" s="419"/>
      <c r="U32" s="419"/>
      <c r="V32" s="419"/>
      <c r="W32" s="419"/>
      <c r="X32" s="419"/>
      <c r="Y32" s="419"/>
      <c r="Z32" s="419"/>
      <c r="AA32" s="419"/>
      <c r="AB32" s="419"/>
    </row>
    <row r="33" spans="1:28">
      <c r="A33" s="60" t="s">
        <v>301</v>
      </c>
      <c r="B33" s="418"/>
      <c r="C33" s="419"/>
      <c r="D33" s="419"/>
      <c r="E33" s="419"/>
      <c r="F33" s="419"/>
      <c r="G33" s="419"/>
      <c r="H33" s="419"/>
      <c r="I33" s="419"/>
      <c r="J33" s="419"/>
      <c r="K33" s="419"/>
      <c r="L33" s="419"/>
      <c r="M33" s="419"/>
      <c r="N33" s="419"/>
      <c r="O33" s="419"/>
      <c r="P33" s="419"/>
      <c r="Q33" s="419"/>
      <c r="R33" s="419"/>
      <c r="S33" s="419"/>
      <c r="T33" s="419"/>
      <c r="U33" s="419"/>
      <c r="V33" s="419"/>
      <c r="W33" s="419"/>
      <c r="X33" s="419"/>
      <c r="Y33" s="419"/>
      <c r="Z33" s="419"/>
      <c r="AA33" s="419"/>
      <c r="AB33" s="419"/>
    </row>
    <row r="34" spans="1:28">
      <c r="A34" s="60" t="s">
        <v>302</v>
      </c>
      <c r="B34" s="418"/>
      <c r="C34" s="419"/>
      <c r="D34" s="419"/>
      <c r="E34" s="419"/>
      <c r="F34" s="419"/>
      <c r="G34" s="419"/>
      <c r="H34" s="419"/>
      <c r="I34" s="419"/>
      <c r="J34" s="419"/>
      <c r="K34" s="419"/>
      <c r="L34" s="419"/>
      <c r="M34" s="419"/>
      <c r="N34" s="419"/>
      <c r="O34" s="419"/>
      <c r="P34" s="419"/>
      <c r="Q34" s="419"/>
      <c r="R34" s="419"/>
      <c r="S34" s="419"/>
      <c r="T34" s="419"/>
      <c r="U34" s="419"/>
      <c r="V34" s="419"/>
      <c r="W34" s="419"/>
      <c r="X34" s="419"/>
      <c r="Y34" s="419"/>
      <c r="Z34" s="419"/>
      <c r="AA34" s="419"/>
      <c r="AB34" s="419"/>
    </row>
    <row r="35" spans="1:28">
      <c r="A35" s="60" t="s">
        <v>303</v>
      </c>
      <c r="B35" s="418"/>
      <c r="C35" s="419"/>
      <c r="D35" s="419"/>
      <c r="E35" s="419"/>
      <c r="F35" s="419"/>
      <c r="G35" s="419"/>
      <c r="H35" s="419"/>
      <c r="I35" s="419"/>
      <c r="J35" s="419"/>
      <c r="K35" s="419"/>
      <c r="L35" s="419"/>
      <c r="M35" s="419"/>
      <c r="N35" s="419"/>
      <c r="O35" s="419"/>
      <c r="P35" s="419"/>
      <c r="Q35" s="419"/>
      <c r="R35" s="419"/>
      <c r="S35" s="419"/>
      <c r="T35" s="419"/>
      <c r="U35" s="419"/>
      <c r="V35" s="419"/>
      <c r="W35" s="419"/>
      <c r="X35" s="419"/>
      <c r="Y35" s="419"/>
      <c r="Z35" s="419"/>
      <c r="AA35" s="419"/>
      <c r="AB35" s="419"/>
    </row>
  </sheetData>
  <mergeCells count="6">
    <mergeCell ref="B5:AB35"/>
    <mergeCell ref="A1:AB1"/>
    <mergeCell ref="B2:AB2"/>
    <mergeCell ref="B3:N3"/>
    <mergeCell ref="P3:AB3"/>
    <mergeCell ref="A3:A4"/>
  </mergeCells>
  <printOptions horizontalCentered="1" verticalCentered="1"/>
  <pageMargins left="0.23622047244094491" right="0.23622047244094491" top="0.74803149606299213" bottom="0.74803149606299213" header="0.31496062992125984" footer="0.31496062992125984"/>
  <pageSetup paperSize="9" scale="63" orientation="landscape" horizontalDpi="4294967293" r:id="rId1"/>
  <headerFooter>
    <oddFooter>&amp;L&amp;D&amp;C&amp;A&amp;R&amp;N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O145"/>
  <sheetViews>
    <sheetView topLeftCell="A123" zoomScaleNormal="100" zoomScaleSheetLayoutView="100" workbookViewId="0">
      <selection activeCell="E149" sqref="E149"/>
    </sheetView>
  </sheetViews>
  <sheetFormatPr defaultRowHeight="15"/>
  <cols>
    <col min="1" max="1" width="44.7109375" bestFit="1" customWidth="1"/>
    <col min="2" max="2" width="6.7109375" style="20" customWidth="1"/>
    <col min="3" max="3" width="8.85546875" style="20" customWidth="1"/>
    <col min="4" max="4" width="8.42578125" style="20" bestFit="1" customWidth="1"/>
    <col min="5" max="8" width="6.7109375" style="20" customWidth="1"/>
    <col min="9" max="9" width="10" style="36" customWidth="1"/>
    <col min="10" max="10" width="12.42578125" style="20" bestFit="1" customWidth="1"/>
    <col min="11" max="11" width="12.42578125" style="20" customWidth="1"/>
    <col min="12" max="12" width="13" style="20" customWidth="1"/>
    <col min="13" max="13" width="8" style="20" bestFit="1" customWidth="1"/>
    <col min="14" max="14" width="9.140625" style="20" customWidth="1"/>
    <col min="15" max="15" width="11.28515625" style="20" bestFit="1" customWidth="1"/>
    <col min="16" max="16" width="12.42578125" style="20" customWidth="1"/>
    <col min="17" max="17" width="11.7109375" style="36" bestFit="1" customWidth="1"/>
    <col min="18" max="18" width="6.7109375" style="20" customWidth="1"/>
    <col min="19" max="19" width="7.5703125" style="20" customWidth="1"/>
    <col min="20" max="20" width="7.7109375" style="20" bestFit="1" customWidth="1"/>
    <col min="21" max="24" width="6.7109375" style="20" customWidth="1"/>
    <col min="25" max="25" width="8.85546875" style="36" customWidth="1"/>
    <col min="26" max="26" width="12" style="20" customWidth="1"/>
    <col min="27" max="27" width="14.85546875" style="20" customWidth="1"/>
    <col min="28" max="28" width="14.140625" style="20" customWidth="1"/>
    <col min="29" max="29" width="6.7109375" style="20" customWidth="1"/>
    <col min="30" max="30" width="9.85546875" style="20" customWidth="1"/>
    <col min="31" max="31" width="9.140625" style="20" customWidth="1"/>
    <col min="32" max="32" width="11" style="20" customWidth="1"/>
    <col min="33" max="33" width="11.85546875" style="36" customWidth="1"/>
    <col min="34" max="34" width="6.7109375" style="20" customWidth="1"/>
    <col min="35" max="35" width="8.28515625" style="20" bestFit="1" customWidth="1"/>
    <col min="36" max="36" width="11.140625" style="20" customWidth="1"/>
    <col min="37" max="40" width="6.7109375" style="20" customWidth="1"/>
    <col min="41" max="41" width="10.28515625" style="36" customWidth="1"/>
    <col min="42" max="42" width="12.140625" style="20" customWidth="1"/>
    <col min="43" max="43" width="11.5703125" style="20" customWidth="1"/>
    <col min="44" max="44" width="16" style="20" customWidth="1"/>
    <col min="45" max="45" width="7.28515625" style="20" bestFit="1" customWidth="1"/>
    <col min="46" max="46" width="9.5703125" style="20" customWidth="1"/>
    <col min="47" max="47" width="10.85546875" style="20" customWidth="1"/>
    <col min="48" max="48" width="16" style="20" customWidth="1"/>
    <col min="49" max="49" width="11.85546875" style="36" customWidth="1"/>
    <col min="50" max="50" width="15.28515625" style="1" bestFit="1" customWidth="1"/>
    <col min="133" max="717" width="11.85546875" style="36" customWidth="1"/>
  </cols>
  <sheetData>
    <row r="1" spans="1:717">
      <c r="A1" s="425" t="s">
        <v>310</v>
      </c>
      <c r="B1" s="420"/>
      <c r="C1" s="420"/>
      <c r="D1" s="420"/>
      <c r="E1" s="420"/>
      <c r="F1" s="420"/>
      <c r="G1" s="420"/>
      <c r="H1" s="420"/>
      <c r="I1" s="420"/>
      <c r="J1" s="420"/>
      <c r="K1" s="420"/>
      <c r="L1" s="420"/>
      <c r="M1" s="420"/>
      <c r="N1" s="420"/>
      <c r="O1" s="420"/>
      <c r="P1" s="420"/>
      <c r="Q1" s="420"/>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717" ht="32.25" customHeight="1">
      <c r="A2" s="434" t="s">
        <v>311</v>
      </c>
      <c r="B2" s="435"/>
      <c r="C2" s="435"/>
      <c r="D2" s="435"/>
      <c r="E2" s="435"/>
      <c r="F2" s="435"/>
      <c r="G2" s="435"/>
      <c r="H2" s="435"/>
      <c r="I2" s="435"/>
      <c r="J2" s="435"/>
      <c r="K2" s="435"/>
      <c r="L2" s="435"/>
      <c r="M2" s="435"/>
      <c r="N2" s="435"/>
      <c r="O2" s="435"/>
      <c r="P2" s="435"/>
      <c r="Q2" s="435"/>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row>
    <row r="3" spans="1:717" s="1" customFormat="1" ht="15.75" thickBot="1">
      <c r="A3" s="228" t="s">
        <v>312</v>
      </c>
      <c r="B3" s="427" t="s">
        <v>363</v>
      </c>
      <c r="C3" s="428"/>
      <c r="D3" s="428"/>
      <c r="E3" s="428"/>
      <c r="F3" s="428"/>
      <c r="G3" s="428"/>
      <c r="H3" s="429"/>
      <c r="I3" s="229"/>
      <c r="J3" s="426" t="s">
        <v>364</v>
      </c>
      <c r="K3" s="426"/>
      <c r="L3" s="426"/>
      <c r="M3" s="426"/>
      <c r="N3" s="426"/>
      <c r="O3" s="426"/>
      <c r="P3" s="426"/>
      <c r="Q3" s="23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c r="HW3" s="36"/>
      <c r="HX3" s="36"/>
      <c r="HY3" s="36"/>
      <c r="HZ3" s="36"/>
      <c r="IA3" s="36"/>
      <c r="IB3" s="36"/>
      <c r="IC3" s="36"/>
      <c r="ID3" s="36"/>
      <c r="IE3" s="36"/>
      <c r="IF3" s="36"/>
      <c r="IG3" s="36"/>
      <c r="IH3" s="36"/>
      <c r="II3" s="36"/>
      <c r="IJ3" s="36"/>
      <c r="IK3" s="36"/>
      <c r="IL3" s="36"/>
      <c r="IM3" s="36"/>
      <c r="IN3" s="36"/>
      <c r="IO3" s="36"/>
      <c r="IP3" s="36"/>
      <c r="IQ3" s="36"/>
      <c r="IR3" s="36"/>
      <c r="IS3" s="36"/>
      <c r="IT3" s="36"/>
      <c r="IU3" s="36"/>
      <c r="IV3" s="36"/>
      <c r="IW3" s="36"/>
      <c r="IX3" s="36"/>
      <c r="IY3" s="36"/>
      <c r="IZ3" s="36"/>
      <c r="JA3" s="36"/>
      <c r="JB3" s="36"/>
      <c r="JC3" s="36"/>
      <c r="JD3" s="36"/>
      <c r="JE3" s="36"/>
      <c r="JF3" s="36"/>
      <c r="JG3" s="36"/>
      <c r="JH3" s="36"/>
      <c r="JI3" s="36"/>
      <c r="JJ3" s="36"/>
      <c r="JK3" s="36"/>
      <c r="JL3" s="36"/>
      <c r="JM3" s="36"/>
      <c r="JN3" s="36"/>
      <c r="JO3" s="36"/>
      <c r="JP3" s="36"/>
      <c r="JQ3" s="36"/>
      <c r="JR3" s="36"/>
      <c r="JS3" s="36"/>
      <c r="JT3" s="36"/>
      <c r="JU3" s="36"/>
      <c r="JV3" s="36"/>
      <c r="JW3" s="36"/>
      <c r="JX3" s="36"/>
      <c r="JY3" s="36"/>
      <c r="JZ3" s="36"/>
      <c r="KA3" s="36"/>
      <c r="KB3" s="36"/>
      <c r="KC3" s="36"/>
      <c r="KD3" s="36"/>
      <c r="KE3" s="36"/>
      <c r="KF3" s="36"/>
      <c r="KG3" s="36"/>
      <c r="KH3" s="36"/>
      <c r="KI3" s="36"/>
      <c r="KJ3" s="36"/>
      <c r="KK3" s="36"/>
      <c r="KL3" s="36"/>
      <c r="KM3" s="36"/>
      <c r="KN3" s="36"/>
      <c r="KO3" s="36"/>
      <c r="KP3" s="36"/>
      <c r="KQ3" s="36"/>
      <c r="KR3" s="36"/>
      <c r="KS3" s="36"/>
      <c r="KT3" s="36"/>
      <c r="KU3" s="36"/>
      <c r="KV3" s="36"/>
      <c r="KW3" s="36"/>
      <c r="KX3" s="36"/>
      <c r="KY3" s="36"/>
      <c r="KZ3" s="36"/>
      <c r="LA3" s="36"/>
      <c r="LB3" s="36"/>
      <c r="LC3" s="36"/>
      <c r="LD3" s="36"/>
      <c r="LE3" s="36"/>
      <c r="LF3" s="36"/>
      <c r="LG3" s="36"/>
      <c r="LH3" s="36"/>
      <c r="LI3" s="36"/>
      <c r="LJ3" s="36"/>
      <c r="LK3" s="36"/>
      <c r="LL3" s="36"/>
      <c r="LM3" s="36"/>
      <c r="LN3" s="36"/>
      <c r="LO3" s="36"/>
      <c r="LP3" s="36"/>
      <c r="LQ3" s="36"/>
      <c r="LR3" s="36"/>
      <c r="LS3" s="36"/>
      <c r="LT3" s="36"/>
      <c r="LU3" s="36"/>
      <c r="LV3" s="36"/>
      <c r="LW3" s="36"/>
      <c r="LX3" s="36"/>
      <c r="LY3" s="36"/>
      <c r="LZ3" s="36"/>
      <c r="MA3" s="36"/>
      <c r="MB3" s="36"/>
      <c r="MC3" s="36"/>
      <c r="MD3" s="36"/>
      <c r="ME3" s="36"/>
      <c r="MF3" s="36"/>
      <c r="MG3" s="36"/>
      <c r="MH3" s="36"/>
      <c r="MI3" s="36"/>
      <c r="MJ3" s="36"/>
      <c r="MK3" s="36"/>
      <c r="ML3" s="36"/>
      <c r="MM3" s="36"/>
      <c r="MN3" s="36"/>
      <c r="MO3" s="36"/>
      <c r="MP3" s="36"/>
      <c r="MQ3" s="36"/>
      <c r="MR3" s="36"/>
      <c r="MS3" s="36"/>
      <c r="MT3" s="36"/>
      <c r="MU3" s="36"/>
      <c r="MV3" s="36"/>
      <c r="MW3" s="36"/>
      <c r="MX3" s="36"/>
      <c r="MY3" s="36"/>
      <c r="MZ3" s="36"/>
      <c r="NA3" s="36"/>
      <c r="NB3" s="36"/>
      <c r="NC3" s="36"/>
      <c r="ND3" s="36"/>
      <c r="NE3" s="36"/>
      <c r="NF3" s="36"/>
      <c r="NG3" s="36"/>
      <c r="NH3" s="36"/>
      <c r="NI3" s="36"/>
      <c r="NJ3" s="36"/>
      <c r="NK3" s="36"/>
      <c r="NL3" s="36"/>
      <c r="NM3" s="36"/>
      <c r="NN3" s="36"/>
      <c r="NO3" s="36"/>
      <c r="NP3" s="36"/>
      <c r="NQ3" s="36"/>
      <c r="NR3" s="36"/>
      <c r="NS3" s="36"/>
      <c r="NT3" s="36"/>
      <c r="NU3" s="36"/>
      <c r="NV3" s="36"/>
      <c r="NW3" s="36"/>
      <c r="NX3" s="36"/>
      <c r="NY3" s="36"/>
      <c r="NZ3" s="36"/>
      <c r="OA3" s="36"/>
      <c r="OB3" s="36"/>
      <c r="OC3" s="36"/>
      <c r="OD3" s="36"/>
      <c r="OE3" s="36"/>
      <c r="OF3" s="36"/>
      <c r="OG3" s="36"/>
      <c r="OH3" s="36"/>
      <c r="OI3" s="36"/>
      <c r="OJ3" s="36"/>
      <c r="OK3" s="36"/>
      <c r="OL3" s="36"/>
      <c r="OM3" s="36"/>
      <c r="ON3" s="36"/>
      <c r="OO3" s="36"/>
      <c r="OP3" s="36"/>
      <c r="OQ3" s="36"/>
      <c r="OR3" s="36"/>
      <c r="OS3" s="36"/>
      <c r="OT3" s="36"/>
      <c r="OU3" s="36"/>
      <c r="OV3" s="36"/>
      <c r="OW3" s="36"/>
      <c r="OX3" s="36"/>
      <c r="OY3" s="36"/>
      <c r="OZ3" s="36"/>
      <c r="PA3" s="36"/>
      <c r="PB3" s="36"/>
      <c r="PC3" s="36"/>
      <c r="PD3" s="36"/>
      <c r="PE3" s="36"/>
      <c r="PF3" s="36"/>
      <c r="PG3" s="36"/>
      <c r="PH3" s="36"/>
      <c r="PI3" s="36"/>
      <c r="PJ3" s="36"/>
      <c r="PK3" s="36"/>
      <c r="PL3" s="36"/>
      <c r="PM3" s="36"/>
      <c r="PN3" s="36"/>
      <c r="PO3" s="36"/>
      <c r="PP3" s="36"/>
      <c r="PQ3" s="36"/>
      <c r="PR3" s="36"/>
      <c r="PS3" s="36"/>
      <c r="PT3" s="36"/>
      <c r="PU3" s="36"/>
      <c r="PV3" s="36"/>
      <c r="PW3" s="36"/>
      <c r="PX3" s="36"/>
      <c r="PY3" s="36"/>
      <c r="PZ3" s="36"/>
      <c r="QA3" s="36"/>
      <c r="QB3" s="36"/>
      <c r="QC3" s="36"/>
      <c r="QD3" s="36"/>
      <c r="QE3" s="36"/>
      <c r="QF3" s="36"/>
      <c r="QG3" s="36"/>
      <c r="QH3" s="36"/>
      <c r="QI3" s="36"/>
      <c r="QJ3" s="36"/>
      <c r="QK3" s="36"/>
      <c r="QL3" s="36"/>
      <c r="QM3" s="36"/>
      <c r="QN3" s="36"/>
      <c r="QO3" s="36"/>
      <c r="QP3" s="36"/>
      <c r="QQ3" s="36"/>
      <c r="QR3" s="36"/>
      <c r="QS3" s="36"/>
      <c r="QT3" s="36"/>
      <c r="QU3" s="36"/>
      <c r="QV3" s="36"/>
      <c r="QW3" s="36"/>
      <c r="QX3" s="36"/>
      <c r="QY3" s="36"/>
      <c r="QZ3" s="36"/>
      <c r="RA3" s="36"/>
      <c r="RB3" s="36"/>
      <c r="RC3" s="36"/>
      <c r="RD3" s="36"/>
      <c r="RE3" s="36"/>
      <c r="RF3" s="36"/>
      <c r="RG3" s="36"/>
      <c r="RH3" s="36"/>
      <c r="RI3" s="36"/>
      <c r="RJ3" s="36"/>
      <c r="RK3" s="36"/>
      <c r="RL3" s="36"/>
      <c r="RM3" s="36"/>
      <c r="RN3" s="36"/>
      <c r="RO3" s="36"/>
      <c r="RP3" s="36"/>
      <c r="RQ3" s="36"/>
      <c r="RR3" s="36"/>
      <c r="RS3" s="36"/>
      <c r="RT3" s="36"/>
      <c r="RU3" s="36"/>
      <c r="RV3" s="36"/>
      <c r="RW3" s="36"/>
      <c r="RX3" s="36"/>
      <c r="RY3" s="36"/>
      <c r="RZ3" s="36"/>
      <c r="SA3" s="36"/>
      <c r="SB3" s="36"/>
      <c r="SC3" s="36"/>
      <c r="SD3" s="36"/>
      <c r="SE3" s="36"/>
      <c r="SF3" s="36"/>
      <c r="SG3" s="36"/>
      <c r="SH3" s="36"/>
      <c r="SI3" s="36"/>
      <c r="SJ3" s="36"/>
      <c r="SK3" s="36"/>
      <c r="SL3" s="36"/>
      <c r="SM3" s="36"/>
      <c r="SN3" s="36"/>
      <c r="SO3" s="36"/>
      <c r="SP3" s="36"/>
      <c r="SQ3" s="36"/>
      <c r="SR3" s="36"/>
      <c r="SS3" s="36"/>
      <c r="ST3" s="36"/>
      <c r="SU3" s="36"/>
      <c r="SV3" s="36"/>
      <c r="SW3" s="36"/>
      <c r="SX3" s="36"/>
      <c r="SY3" s="36"/>
      <c r="SZ3" s="36"/>
      <c r="TA3" s="36"/>
      <c r="TB3" s="36"/>
      <c r="TC3" s="36"/>
      <c r="TD3" s="36"/>
      <c r="TE3" s="36"/>
      <c r="TF3" s="36"/>
      <c r="TG3" s="36"/>
      <c r="TH3" s="36"/>
      <c r="TI3" s="36"/>
      <c r="TJ3" s="36"/>
      <c r="TK3" s="36"/>
      <c r="TL3" s="36"/>
      <c r="TM3" s="36"/>
      <c r="TN3" s="36"/>
      <c r="TO3" s="36"/>
      <c r="TP3" s="36"/>
      <c r="TQ3" s="36"/>
      <c r="TR3" s="36"/>
      <c r="TS3" s="36"/>
      <c r="TT3" s="36"/>
      <c r="TU3" s="36"/>
      <c r="TV3" s="36"/>
      <c r="TW3" s="36"/>
      <c r="TX3" s="36"/>
      <c r="TY3" s="36"/>
      <c r="TZ3" s="36"/>
      <c r="UA3" s="36"/>
      <c r="UB3" s="36"/>
      <c r="UC3" s="36"/>
      <c r="UD3" s="36"/>
      <c r="UE3" s="36"/>
      <c r="UF3" s="36"/>
      <c r="UG3" s="36"/>
      <c r="UH3" s="36"/>
      <c r="UI3" s="36"/>
      <c r="UJ3" s="36"/>
      <c r="UK3" s="36"/>
      <c r="UL3" s="36"/>
      <c r="UM3" s="36"/>
      <c r="UN3" s="36"/>
      <c r="UO3" s="36"/>
      <c r="UP3" s="36"/>
      <c r="UQ3" s="36"/>
      <c r="UR3" s="36"/>
      <c r="US3" s="36"/>
      <c r="UT3" s="36"/>
      <c r="UU3" s="36"/>
      <c r="UV3" s="36"/>
      <c r="UW3" s="36"/>
      <c r="UX3" s="36"/>
      <c r="UY3" s="36"/>
      <c r="UZ3" s="36"/>
      <c r="VA3" s="36"/>
      <c r="VB3" s="36"/>
      <c r="VC3" s="36"/>
      <c r="VD3" s="36"/>
      <c r="VE3" s="36"/>
      <c r="VF3" s="36"/>
      <c r="VG3" s="36"/>
      <c r="VH3" s="36"/>
      <c r="VI3" s="36"/>
      <c r="VJ3" s="36"/>
      <c r="VK3" s="36"/>
      <c r="VL3" s="36"/>
      <c r="VM3" s="36"/>
      <c r="VN3" s="36"/>
      <c r="VO3" s="36"/>
      <c r="VP3" s="36"/>
      <c r="VQ3" s="36"/>
      <c r="VR3" s="36"/>
      <c r="VS3" s="36"/>
      <c r="VT3" s="36"/>
      <c r="VU3" s="36"/>
      <c r="VV3" s="36"/>
      <c r="VW3" s="36"/>
      <c r="VX3" s="36"/>
      <c r="VY3" s="36"/>
      <c r="VZ3" s="36"/>
      <c r="WA3" s="36"/>
      <c r="WB3" s="36"/>
      <c r="WC3" s="36"/>
      <c r="WD3" s="36"/>
      <c r="WE3" s="36"/>
      <c r="WF3" s="36"/>
      <c r="WG3" s="36"/>
      <c r="WH3" s="36"/>
      <c r="WI3" s="36"/>
      <c r="WJ3" s="36"/>
      <c r="WK3" s="36"/>
      <c r="WL3" s="36"/>
      <c r="WM3" s="36"/>
      <c r="WN3" s="36"/>
      <c r="WO3" s="36"/>
      <c r="WP3" s="36"/>
      <c r="WQ3" s="36"/>
      <c r="WR3" s="36"/>
      <c r="WS3" s="36"/>
      <c r="WT3" s="36"/>
      <c r="WU3" s="36"/>
      <c r="WV3" s="36"/>
      <c r="WW3" s="36"/>
      <c r="WX3" s="36"/>
      <c r="WY3" s="36"/>
      <c r="WZ3" s="36"/>
      <c r="XA3" s="36"/>
      <c r="XB3" s="36"/>
      <c r="XC3" s="36"/>
      <c r="XD3" s="36"/>
      <c r="XE3" s="36"/>
      <c r="XF3" s="36"/>
      <c r="XG3" s="36"/>
      <c r="XH3" s="36"/>
      <c r="XI3" s="36"/>
      <c r="XJ3" s="36"/>
      <c r="XK3" s="36"/>
      <c r="XL3" s="36"/>
      <c r="XM3" s="36"/>
      <c r="XN3" s="36"/>
      <c r="XO3" s="36"/>
      <c r="XP3" s="36"/>
      <c r="XQ3" s="36"/>
      <c r="XR3" s="36"/>
      <c r="XS3" s="36"/>
      <c r="XT3" s="36"/>
      <c r="XU3" s="36"/>
      <c r="XV3" s="36"/>
      <c r="XW3" s="36"/>
      <c r="XX3" s="36"/>
      <c r="XY3" s="36"/>
      <c r="XZ3" s="36"/>
      <c r="YA3" s="36"/>
      <c r="YB3" s="36"/>
      <c r="YC3" s="36"/>
      <c r="YD3" s="36"/>
      <c r="YE3" s="36"/>
      <c r="YF3" s="36"/>
      <c r="YG3" s="36"/>
      <c r="YH3" s="36"/>
      <c r="YI3" s="36"/>
      <c r="YJ3" s="36"/>
      <c r="YK3" s="36"/>
      <c r="YL3" s="36"/>
      <c r="YM3" s="36"/>
      <c r="YN3" s="36"/>
      <c r="YO3" s="36"/>
      <c r="YP3" s="36"/>
      <c r="YQ3" s="36"/>
      <c r="YR3" s="36"/>
      <c r="YS3" s="36"/>
      <c r="YT3" s="36"/>
      <c r="YU3" s="36"/>
      <c r="YV3" s="36"/>
      <c r="YW3" s="36"/>
      <c r="YX3" s="36"/>
      <c r="YY3" s="36"/>
      <c r="YZ3" s="36"/>
      <c r="ZA3" s="36"/>
      <c r="ZB3" s="36"/>
      <c r="ZC3" s="36"/>
      <c r="ZD3" s="36"/>
      <c r="ZE3" s="36"/>
      <c r="ZF3" s="36"/>
      <c r="ZG3" s="36"/>
      <c r="ZH3" s="36"/>
      <c r="ZI3" s="36"/>
      <c r="ZJ3" s="36"/>
      <c r="ZK3" s="36"/>
      <c r="ZL3" s="36"/>
      <c r="ZM3" s="36"/>
      <c r="ZN3" s="36"/>
      <c r="ZO3" s="36"/>
      <c r="ZP3" s="36"/>
      <c r="ZQ3" s="36"/>
      <c r="ZR3" s="36"/>
      <c r="ZS3" s="36"/>
      <c r="ZT3" s="36"/>
      <c r="ZU3" s="36"/>
      <c r="ZV3" s="36"/>
      <c r="ZW3" s="36"/>
      <c r="ZX3" s="36"/>
      <c r="ZY3" s="36"/>
      <c r="ZZ3" s="36"/>
      <c r="AAA3" s="36"/>
      <c r="AAB3" s="36"/>
      <c r="AAC3" s="36"/>
      <c r="AAD3" s="36"/>
      <c r="AAE3" s="36"/>
      <c r="AAF3" s="36"/>
      <c r="AAG3" s="36"/>
      <c r="AAH3" s="36"/>
      <c r="AAI3" s="36"/>
      <c r="AAJ3" s="36"/>
      <c r="AAK3" s="36"/>
      <c r="AAL3" s="36"/>
      <c r="AAM3" s="36"/>
      <c r="AAN3" s="36"/>
      <c r="AAO3" s="36"/>
    </row>
    <row r="4" spans="1:717" s="1" customFormat="1" ht="15.75" thickBot="1">
      <c r="A4" s="231" t="s">
        <v>262</v>
      </c>
      <c r="B4" s="232" t="s">
        <v>62</v>
      </c>
      <c r="C4" s="232" t="s">
        <v>64</v>
      </c>
      <c r="D4" s="232" t="s">
        <v>66</v>
      </c>
      <c r="E4" s="232" t="s">
        <v>68</v>
      </c>
      <c r="F4" s="232" t="s">
        <v>70</v>
      </c>
      <c r="G4" s="232" t="s">
        <v>72</v>
      </c>
      <c r="H4" s="233" t="s">
        <v>74</v>
      </c>
      <c r="I4" s="234" t="s">
        <v>369</v>
      </c>
      <c r="J4" s="235" t="s">
        <v>77</v>
      </c>
      <c r="K4" s="235" t="s">
        <v>78</v>
      </c>
      <c r="L4" s="236" t="s">
        <v>79</v>
      </c>
      <c r="M4" s="236" t="s">
        <v>80</v>
      </c>
      <c r="N4" s="236" t="s">
        <v>81</v>
      </c>
      <c r="O4" s="236" t="s">
        <v>82</v>
      </c>
      <c r="P4" s="237" t="s">
        <v>83</v>
      </c>
      <c r="Q4" s="234" t="s">
        <v>369</v>
      </c>
      <c r="R4" s="69"/>
      <c r="S4" s="20"/>
      <c r="T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c r="HW4" s="36"/>
      <c r="HX4" s="36"/>
      <c r="HY4" s="36"/>
      <c r="HZ4" s="36"/>
      <c r="IA4" s="36"/>
      <c r="IB4" s="36"/>
      <c r="IC4" s="36"/>
      <c r="ID4" s="36"/>
      <c r="IE4" s="36"/>
      <c r="IF4" s="36"/>
      <c r="IG4" s="36"/>
      <c r="IH4" s="36"/>
      <c r="II4" s="36"/>
      <c r="IJ4" s="36"/>
      <c r="IK4" s="36"/>
      <c r="IL4" s="36"/>
      <c r="IM4" s="36"/>
      <c r="IN4" s="36"/>
      <c r="IO4" s="36"/>
      <c r="IP4" s="36"/>
      <c r="IQ4" s="36"/>
      <c r="IR4" s="36"/>
      <c r="IS4" s="36"/>
      <c r="IT4" s="36"/>
      <c r="IU4" s="36"/>
      <c r="IV4" s="36"/>
      <c r="IW4" s="36"/>
      <c r="IX4" s="36"/>
      <c r="IY4" s="36"/>
      <c r="IZ4" s="36"/>
      <c r="JA4" s="36"/>
      <c r="JB4" s="36"/>
      <c r="JC4" s="36"/>
      <c r="JD4" s="36"/>
      <c r="JE4" s="36"/>
      <c r="JF4" s="36"/>
      <c r="JG4" s="36"/>
      <c r="JH4" s="36"/>
      <c r="JI4" s="36"/>
      <c r="JJ4" s="36"/>
      <c r="JK4" s="36"/>
      <c r="JL4" s="36"/>
      <c r="JM4" s="36"/>
      <c r="JN4" s="36"/>
      <c r="JO4" s="36"/>
      <c r="JP4" s="36"/>
      <c r="JQ4" s="36"/>
      <c r="JR4" s="36"/>
      <c r="JS4" s="36"/>
      <c r="JT4" s="36"/>
      <c r="JU4" s="36"/>
      <c r="JV4" s="36"/>
      <c r="JW4" s="36"/>
      <c r="JX4" s="36"/>
      <c r="JY4" s="36"/>
      <c r="JZ4" s="36"/>
      <c r="KA4" s="36"/>
      <c r="KB4" s="36"/>
      <c r="KC4" s="36"/>
      <c r="KD4" s="36"/>
      <c r="KE4" s="36"/>
      <c r="KF4" s="36"/>
      <c r="KG4" s="36"/>
      <c r="KH4" s="36"/>
      <c r="KI4" s="36"/>
      <c r="KJ4" s="36"/>
      <c r="KK4" s="36"/>
      <c r="KL4" s="36"/>
      <c r="KM4" s="36"/>
      <c r="KN4" s="36"/>
      <c r="KO4" s="36"/>
      <c r="KP4" s="36"/>
      <c r="KQ4" s="36"/>
      <c r="KR4" s="36"/>
      <c r="KS4" s="36"/>
      <c r="KT4" s="36"/>
      <c r="KU4" s="36"/>
      <c r="KV4" s="36"/>
      <c r="KW4" s="36"/>
      <c r="KX4" s="36"/>
      <c r="KY4" s="36"/>
      <c r="KZ4" s="36"/>
      <c r="LA4" s="36"/>
      <c r="LB4" s="36"/>
      <c r="LC4" s="36"/>
      <c r="LD4" s="36"/>
      <c r="LE4" s="36"/>
      <c r="LF4" s="36"/>
      <c r="LG4" s="36"/>
      <c r="LH4" s="36"/>
      <c r="LI4" s="36"/>
      <c r="LJ4" s="36"/>
      <c r="LK4" s="36"/>
      <c r="LL4" s="36"/>
      <c r="LM4" s="36"/>
      <c r="LN4" s="36"/>
      <c r="LO4" s="36"/>
      <c r="LP4" s="36"/>
      <c r="LQ4" s="36"/>
      <c r="LR4" s="36"/>
      <c r="LS4" s="36"/>
      <c r="LT4" s="36"/>
      <c r="LU4" s="36"/>
      <c r="LV4" s="36"/>
      <c r="LW4" s="36"/>
      <c r="LX4" s="36"/>
      <c r="LY4" s="36"/>
      <c r="LZ4" s="36"/>
      <c r="MA4" s="36"/>
      <c r="MB4" s="36"/>
      <c r="MC4" s="36"/>
      <c r="MD4" s="36"/>
      <c r="ME4" s="36"/>
      <c r="MF4" s="36"/>
      <c r="MG4" s="36"/>
      <c r="MH4" s="36"/>
      <c r="MI4" s="36"/>
      <c r="MJ4" s="36"/>
      <c r="MK4" s="36"/>
      <c r="ML4" s="36"/>
      <c r="MM4" s="36"/>
      <c r="MN4" s="36"/>
      <c r="MO4" s="36"/>
      <c r="MP4" s="36"/>
      <c r="MQ4" s="36"/>
      <c r="MR4" s="36"/>
      <c r="MS4" s="36"/>
      <c r="MT4" s="36"/>
      <c r="MU4" s="36"/>
      <c r="MV4" s="36"/>
      <c r="MW4" s="36"/>
      <c r="MX4" s="36"/>
      <c r="MY4" s="36"/>
      <c r="MZ4" s="36"/>
      <c r="NA4" s="36"/>
      <c r="NB4" s="36"/>
      <c r="NC4" s="36"/>
      <c r="ND4" s="36"/>
      <c r="NE4" s="36"/>
      <c r="NF4" s="36"/>
      <c r="NG4" s="36"/>
      <c r="NH4" s="36"/>
      <c r="NI4" s="36"/>
      <c r="NJ4" s="36"/>
      <c r="NK4" s="36"/>
      <c r="NL4" s="36"/>
      <c r="NM4" s="36"/>
      <c r="NN4" s="36"/>
      <c r="NO4" s="36"/>
      <c r="NP4" s="36"/>
      <c r="NQ4" s="36"/>
      <c r="NR4" s="36"/>
      <c r="NS4" s="36"/>
      <c r="NT4" s="36"/>
      <c r="NU4" s="36"/>
      <c r="NV4" s="36"/>
      <c r="NW4" s="36"/>
      <c r="NX4" s="36"/>
      <c r="NY4" s="36"/>
      <c r="NZ4" s="36"/>
      <c r="OA4" s="36"/>
      <c r="OB4" s="36"/>
      <c r="OC4" s="36"/>
      <c r="OD4" s="36"/>
      <c r="OE4" s="36"/>
      <c r="OF4" s="36"/>
      <c r="OG4" s="36"/>
      <c r="OH4" s="36"/>
      <c r="OI4" s="36"/>
      <c r="OJ4" s="36"/>
      <c r="OK4" s="36"/>
      <c r="OL4" s="36"/>
      <c r="OM4" s="36"/>
      <c r="ON4" s="36"/>
      <c r="OO4" s="36"/>
      <c r="OP4" s="36"/>
      <c r="OQ4" s="36"/>
      <c r="OR4" s="36"/>
      <c r="OS4" s="36"/>
      <c r="OT4" s="36"/>
      <c r="OU4" s="36"/>
      <c r="OV4" s="36"/>
      <c r="OW4" s="36"/>
      <c r="OX4" s="36"/>
      <c r="OY4" s="36"/>
      <c r="OZ4" s="36"/>
      <c r="PA4" s="36"/>
      <c r="PB4" s="36"/>
      <c r="PC4" s="36"/>
      <c r="PD4" s="36"/>
      <c r="PE4" s="36"/>
      <c r="PF4" s="36"/>
      <c r="PG4" s="36"/>
      <c r="PH4" s="36"/>
      <c r="PI4" s="36"/>
      <c r="PJ4" s="36"/>
      <c r="PK4" s="36"/>
      <c r="PL4" s="36"/>
      <c r="PM4" s="36"/>
      <c r="PN4" s="36"/>
      <c r="PO4" s="36"/>
      <c r="PP4" s="36"/>
      <c r="PQ4" s="36"/>
      <c r="PR4" s="36"/>
      <c r="PS4" s="36"/>
      <c r="PT4" s="36"/>
      <c r="PU4" s="36"/>
      <c r="PV4" s="36"/>
      <c r="PW4" s="36"/>
      <c r="PX4" s="36"/>
      <c r="PY4" s="36"/>
      <c r="PZ4" s="36"/>
      <c r="QA4" s="36"/>
      <c r="QB4" s="36"/>
      <c r="QC4" s="36"/>
      <c r="QD4" s="36"/>
      <c r="QE4" s="36"/>
      <c r="QF4" s="36"/>
      <c r="QG4" s="36"/>
      <c r="QH4" s="36"/>
      <c r="QI4" s="36"/>
      <c r="QJ4" s="36"/>
      <c r="QK4" s="36"/>
      <c r="QL4" s="36"/>
      <c r="QM4" s="36"/>
      <c r="QN4" s="36"/>
      <c r="QO4" s="36"/>
      <c r="QP4" s="36"/>
      <c r="QQ4" s="36"/>
      <c r="QR4" s="36"/>
      <c r="QS4" s="36"/>
      <c r="QT4" s="36"/>
      <c r="QU4" s="36"/>
      <c r="QV4" s="36"/>
      <c r="QW4" s="36"/>
      <c r="QX4" s="36"/>
      <c r="QY4" s="36"/>
      <c r="QZ4" s="36"/>
      <c r="RA4" s="36"/>
      <c r="RB4" s="36"/>
      <c r="RC4" s="36"/>
      <c r="RD4" s="36"/>
      <c r="RE4" s="36"/>
      <c r="RF4" s="36"/>
      <c r="RG4" s="36"/>
      <c r="RH4" s="36"/>
      <c r="RI4" s="36"/>
      <c r="RJ4" s="36"/>
      <c r="RK4" s="36"/>
      <c r="RL4" s="36"/>
      <c r="RM4" s="36"/>
      <c r="RN4" s="36"/>
      <c r="RO4" s="36"/>
      <c r="RP4" s="36"/>
      <c r="RQ4" s="36"/>
      <c r="RR4" s="36"/>
      <c r="RS4" s="36"/>
      <c r="RT4" s="36"/>
      <c r="RU4" s="36"/>
      <c r="RV4" s="36"/>
      <c r="RW4" s="36"/>
      <c r="RX4" s="36"/>
      <c r="RY4" s="36"/>
      <c r="RZ4" s="36"/>
      <c r="SA4" s="36"/>
      <c r="SB4" s="36"/>
      <c r="SC4" s="36"/>
      <c r="SD4" s="36"/>
      <c r="SE4" s="36"/>
      <c r="SF4" s="36"/>
      <c r="SG4" s="36"/>
      <c r="SH4" s="36"/>
      <c r="SI4" s="36"/>
      <c r="SJ4" s="36"/>
      <c r="SK4" s="36"/>
      <c r="SL4" s="36"/>
      <c r="SM4" s="36"/>
      <c r="SN4" s="36"/>
      <c r="SO4" s="36"/>
      <c r="SP4" s="36"/>
      <c r="SQ4" s="36"/>
      <c r="SR4" s="36"/>
      <c r="SS4" s="36"/>
      <c r="ST4" s="36"/>
      <c r="SU4" s="36"/>
      <c r="SV4" s="36"/>
      <c r="SW4" s="36"/>
      <c r="SX4" s="36"/>
      <c r="SY4" s="36"/>
      <c r="SZ4" s="36"/>
      <c r="TA4" s="36"/>
      <c r="TB4" s="36"/>
      <c r="TC4" s="36"/>
      <c r="TD4" s="36"/>
      <c r="TE4" s="36"/>
      <c r="TF4" s="36"/>
      <c r="TG4" s="36"/>
      <c r="TH4" s="36"/>
      <c r="TI4" s="36"/>
      <c r="TJ4" s="36"/>
      <c r="TK4" s="36"/>
      <c r="TL4" s="36"/>
      <c r="TM4" s="36"/>
      <c r="TN4" s="36"/>
      <c r="TO4" s="36"/>
      <c r="TP4" s="36"/>
      <c r="TQ4" s="36"/>
      <c r="TR4" s="36"/>
      <c r="TS4" s="36"/>
      <c r="TT4" s="36"/>
      <c r="TU4" s="36"/>
      <c r="TV4" s="36"/>
      <c r="TW4" s="36"/>
      <c r="TX4" s="36"/>
      <c r="TY4" s="36"/>
      <c r="TZ4" s="36"/>
      <c r="UA4" s="36"/>
      <c r="UB4" s="36"/>
      <c r="UC4" s="36"/>
      <c r="UD4" s="36"/>
      <c r="UE4" s="36"/>
      <c r="UF4" s="36"/>
      <c r="UG4" s="36"/>
      <c r="UH4" s="36"/>
      <c r="UI4" s="36"/>
      <c r="UJ4" s="36"/>
      <c r="UK4" s="36"/>
      <c r="UL4" s="36"/>
      <c r="UM4" s="36"/>
      <c r="UN4" s="36"/>
      <c r="UO4" s="36"/>
      <c r="UP4" s="36"/>
      <c r="UQ4" s="36"/>
      <c r="UR4" s="36"/>
      <c r="US4" s="36"/>
      <c r="UT4" s="36"/>
      <c r="UU4" s="36"/>
      <c r="UV4" s="36"/>
      <c r="UW4" s="36"/>
      <c r="UX4" s="36"/>
      <c r="UY4" s="36"/>
      <c r="UZ4" s="36"/>
      <c r="VA4" s="36"/>
      <c r="VB4" s="36"/>
      <c r="VC4" s="36"/>
      <c r="VD4" s="36"/>
      <c r="VE4" s="36"/>
      <c r="VF4" s="36"/>
      <c r="VG4" s="36"/>
      <c r="VH4" s="36"/>
      <c r="VI4" s="36"/>
      <c r="VJ4" s="36"/>
      <c r="VK4" s="36"/>
      <c r="VL4" s="36"/>
      <c r="VM4" s="36"/>
      <c r="VN4" s="36"/>
      <c r="VO4" s="36"/>
      <c r="VP4" s="36"/>
      <c r="VQ4" s="36"/>
      <c r="VR4" s="36"/>
      <c r="VS4" s="36"/>
      <c r="VT4" s="36"/>
      <c r="VU4" s="36"/>
      <c r="VV4" s="36"/>
      <c r="VW4" s="36"/>
      <c r="VX4" s="36"/>
      <c r="VY4" s="36"/>
      <c r="VZ4" s="36"/>
      <c r="WA4" s="36"/>
      <c r="WB4" s="36"/>
      <c r="WC4" s="36"/>
      <c r="WD4" s="36"/>
      <c r="WE4" s="36"/>
      <c r="WF4" s="36"/>
      <c r="WG4" s="36"/>
      <c r="WH4" s="36"/>
      <c r="WI4" s="36"/>
      <c r="WJ4" s="36"/>
      <c r="WK4" s="36"/>
      <c r="WL4" s="36"/>
      <c r="WM4" s="36"/>
      <c r="WN4" s="36"/>
      <c r="WO4" s="36"/>
      <c r="WP4" s="36"/>
      <c r="WQ4" s="36"/>
      <c r="WR4" s="36"/>
      <c r="WS4" s="36"/>
      <c r="WT4" s="36"/>
      <c r="WU4" s="36"/>
      <c r="WV4" s="36"/>
      <c r="WW4" s="36"/>
      <c r="WX4" s="36"/>
      <c r="WY4" s="36"/>
      <c r="WZ4" s="36"/>
      <c r="XA4" s="36"/>
      <c r="XB4" s="36"/>
      <c r="XC4" s="36"/>
      <c r="XD4" s="36"/>
      <c r="XE4" s="36"/>
      <c r="XF4" s="36"/>
      <c r="XG4" s="36"/>
      <c r="XH4" s="36"/>
      <c r="XI4" s="36"/>
      <c r="XJ4" s="36"/>
      <c r="XK4" s="36"/>
      <c r="XL4" s="36"/>
      <c r="XM4" s="36"/>
      <c r="XN4" s="36"/>
      <c r="XO4" s="36"/>
      <c r="XP4" s="36"/>
      <c r="XQ4" s="36"/>
      <c r="XR4" s="36"/>
      <c r="XS4" s="36"/>
      <c r="XT4" s="36"/>
      <c r="XU4" s="36"/>
      <c r="XV4" s="36"/>
      <c r="XW4" s="36"/>
      <c r="XX4" s="36"/>
      <c r="XY4" s="36"/>
      <c r="XZ4" s="36"/>
      <c r="YA4" s="36"/>
      <c r="YB4" s="36"/>
      <c r="YC4" s="36"/>
      <c r="YD4" s="36"/>
      <c r="YE4" s="36"/>
      <c r="YF4" s="36"/>
      <c r="YG4" s="36"/>
      <c r="YH4" s="36"/>
      <c r="YI4" s="36"/>
      <c r="YJ4" s="36"/>
      <c r="YK4" s="36"/>
      <c r="YL4" s="36"/>
      <c r="YM4" s="36"/>
      <c r="YN4" s="36"/>
      <c r="YO4" s="36"/>
      <c r="YP4" s="36"/>
      <c r="YQ4" s="36"/>
      <c r="YR4" s="36"/>
      <c r="YS4" s="36"/>
      <c r="YT4" s="36"/>
      <c r="YU4" s="36"/>
      <c r="YV4" s="36"/>
      <c r="YW4" s="36"/>
      <c r="YX4" s="36"/>
      <c r="YY4" s="36"/>
      <c r="YZ4" s="36"/>
      <c r="ZA4" s="36"/>
      <c r="ZB4" s="36"/>
      <c r="ZC4" s="36"/>
      <c r="ZD4" s="36"/>
      <c r="ZE4" s="36"/>
      <c r="ZF4" s="36"/>
      <c r="ZG4" s="36"/>
      <c r="ZH4" s="36"/>
      <c r="ZI4" s="36"/>
      <c r="ZJ4" s="36"/>
      <c r="ZK4" s="36"/>
      <c r="ZL4" s="36"/>
      <c r="ZM4" s="36"/>
      <c r="ZN4" s="36"/>
      <c r="ZO4" s="36"/>
      <c r="ZP4" s="36"/>
      <c r="ZQ4" s="36"/>
      <c r="ZR4" s="36"/>
      <c r="ZS4" s="36"/>
      <c r="ZT4" s="36"/>
      <c r="ZU4" s="36"/>
      <c r="ZV4" s="36"/>
      <c r="ZW4" s="36"/>
      <c r="ZX4" s="36"/>
      <c r="ZY4" s="36"/>
      <c r="ZZ4" s="36"/>
      <c r="AAA4" s="36"/>
      <c r="AAB4" s="36"/>
      <c r="AAC4" s="36"/>
      <c r="AAD4" s="36"/>
      <c r="AAE4" s="36"/>
      <c r="AAF4" s="36"/>
      <c r="AAG4" s="36"/>
      <c r="AAH4" s="36"/>
      <c r="AAI4" s="36"/>
      <c r="AAJ4" s="36"/>
      <c r="AAK4" s="36"/>
      <c r="AAL4" s="36"/>
      <c r="AAM4" s="36"/>
      <c r="AAN4" s="36"/>
      <c r="AAO4" s="36"/>
    </row>
    <row r="5" spans="1:717" s="35" customFormat="1" ht="14.45" customHeight="1">
      <c r="A5" s="60" t="s">
        <v>272</v>
      </c>
      <c r="B5" s="238">
        <v>8</v>
      </c>
      <c r="C5" s="238">
        <v>157</v>
      </c>
      <c r="D5" s="238">
        <v>246</v>
      </c>
      <c r="E5" s="238">
        <v>0</v>
      </c>
      <c r="F5" s="238">
        <v>0</v>
      </c>
      <c r="G5" s="238">
        <v>0</v>
      </c>
      <c r="H5" s="239">
        <v>6</v>
      </c>
      <c r="I5" s="240">
        <f>SUM(B5:H5)</f>
        <v>417</v>
      </c>
      <c r="J5" s="241">
        <v>81185.107615999994</v>
      </c>
      <c r="K5" s="238">
        <v>29163.589459999999</v>
      </c>
      <c r="L5" s="238">
        <v>278762.41177499999</v>
      </c>
      <c r="M5" s="238">
        <v>0</v>
      </c>
      <c r="N5" s="238">
        <v>0</v>
      </c>
      <c r="O5" s="238">
        <v>0</v>
      </c>
      <c r="P5" s="239">
        <v>5820.1726870000002</v>
      </c>
      <c r="Q5" s="240">
        <f>SUM(J5:P5)</f>
        <v>394931.28153799998</v>
      </c>
      <c r="R5" s="80"/>
      <c r="S5" s="80"/>
      <c r="T5" s="80"/>
      <c r="U5" s="80"/>
      <c r="V5" s="80"/>
      <c r="W5" s="80"/>
      <c r="X5" s="8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c r="IW5" s="21"/>
      <c r="IX5" s="21"/>
      <c r="IY5" s="21"/>
      <c r="IZ5" s="21"/>
      <c r="JA5" s="21"/>
      <c r="JB5" s="21"/>
      <c r="JC5" s="21"/>
      <c r="JD5" s="21"/>
      <c r="JE5" s="21"/>
      <c r="JF5" s="21"/>
      <c r="JG5" s="21"/>
      <c r="JH5" s="21"/>
      <c r="JI5" s="21"/>
      <c r="JJ5" s="21"/>
      <c r="JK5" s="21"/>
      <c r="JL5" s="21"/>
      <c r="JM5" s="21"/>
      <c r="JN5" s="21"/>
      <c r="JO5" s="21"/>
      <c r="JP5" s="21"/>
      <c r="JQ5" s="21"/>
      <c r="JR5" s="21"/>
      <c r="JS5" s="21"/>
      <c r="JT5" s="21"/>
      <c r="JU5" s="21"/>
      <c r="JV5" s="21"/>
      <c r="JW5" s="21"/>
      <c r="JX5" s="21"/>
      <c r="JY5" s="21"/>
      <c r="JZ5" s="21"/>
      <c r="KA5" s="21"/>
      <c r="KB5" s="21"/>
      <c r="KC5" s="21"/>
      <c r="KD5" s="21"/>
      <c r="KE5" s="21"/>
      <c r="KF5" s="21"/>
      <c r="KG5" s="21"/>
      <c r="KH5" s="21"/>
      <c r="KI5" s="21"/>
      <c r="KJ5" s="21"/>
      <c r="KK5" s="21"/>
      <c r="KL5" s="21"/>
      <c r="KM5" s="21"/>
      <c r="KN5" s="21"/>
      <c r="KO5" s="21"/>
      <c r="KP5" s="21"/>
      <c r="KQ5" s="21"/>
      <c r="KR5" s="21"/>
      <c r="KS5" s="21"/>
      <c r="KT5" s="21"/>
      <c r="KU5" s="21"/>
      <c r="KV5" s="21"/>
      <c r="KW5" s="21"/>
      <c r="KX5" s="21"/>
      <c r="KY5" s="21"/>
      <c r="KZ5" s="21"/>
      <c r="LA5" s="21"/>
      <c r="LB5" s="21"/>
      <c r="LC5" s="21"/>
      <c r="LD5" s="21"/>
      <c r="LE5" s="21"/>
      <c r="LF5" s="21"/>
      <c r="LG5" s="21"/>
      <c r="LH5" s="21"/>
      <c r="LI5" s="21"/>
      <c r="LJ5" s="21"/>
      <c r="LK5" s="21"/>
      <c r="LL5" s="21"/>
      <c r="LM5" s="21"/>
      <c r="LN5" s="21"/>
      <c r="LO5" s="21"/>
      <c r="LP5" s="21"/>
      <c r="LQ5" s="21"/>
      <c r="LR5" s="21"/>
      <c r="LS5" s="21"/>
      <c r="LT5" s="21"/>
      <c r="LU5" s="21"/>
      <c r="LV5" s="21"/>
      <c r="LW5" s="21"/>
      <c r="LX5" s="21"/>
      <c r="LY5" s="21"/>
      <c r="LZ5" s="21"/>
      <c r="MA5" s="21"/>
      <c r="MB5" s="21"/>
      <c r="MC5" s="21"/>
      <c r="MD5" s="21"/>
      <c r="ME5" s="21"/>
      <c r="MF5" s="21"/>
      <c r="MG5" s="21"/>
      <c r="MH5" s="21"/>
      <c r="MI5" s="21"/>
      <c r="MJ5" s="21"/>
      <c r="MK5" s="21"/>
      <c r="ML5" s="21"/>
      <c r="MM5" s="21"/>
      <c r="MN5" s="21"/>
      <c r="MO5" s="21"/>
      <c r="MP5" s="21"/>
      <c r="MQ5" s="21"/>
      <c r="MR5" s="21"/>
      <c r="MS5" s="21"/>
      <c r="MT5" s="21"/>
      <c r="MU5" s="21"/>
      <c r="MV5" s="21"/>
      <c r="MW5" s="21"/>
      <c r="MX5" s="21"/>
      <c r="MY5" s="21"/>
      <c r="MZ5" s="21"/>
      <c r="NA5" s="21"/>
      <c r="NB5" s="21"/>
      <c r="NC5" s="21"/>
      <c r="ND5" s="21"/>
      <c r="NE5" s="21"/>
      <c r="NF5" s="21"/>
      <c r="NG5" s="21"/>
      <c r="NH5" s="21"/>
      <c r="NI5" s="21"/>
      <c r="NJ5" s="21"/>
      <c r="NK5" s="21"/>
      <c r="NL5" s="21"/>
      <c r="NM5" s="21"/>
      <c r="NN5" s="21"/>
      <c r="NO5" s="21"/>
      <c r="NP5" s="21"/>
      <c r="NQ5" s="21"/>
      <c r="NR5" s="21"/>
      <c r="NS5" s="21"/>
      <c r="NT5" s="21"/>
      <c r="NU5" s="21"/>
      <c r="NV5" s="21"/>
      <c r="NW5" s="21"/>
      <c r="NX5" s="21"/>
      <c r="NY5" s="21"/>
      <c r="NZ5" s="21"/>
      <c r="OA5" s="21"/>
      <c r="OB5" s="21"/>
      <c r="OC5" s="21"/>
      <c r="OD5" s="21"/>
      <c r="OE5" s="21"/>
      <c r="OF5" s="21"/>
      <c r="OG5" s="21"/>
      <c r="OH5" s="21"/>
      <c r="OI5" s="21"/>
      <c r="OJ5" s="21"/>
      <c r="OK5" s="21"/>
      <c r="OL5" s="21"/>
      <c r="OM5" s="21"/>
      <c r="ON5" s="21"/>
      <c r="OO5" s="21"/>
      <c r="OP5" s="21"/>
      <c r="OQ5" s="21"/>
      <c r="OR5" s="21"/>
      <c r="OS5" s="21"/>
      <c r="OT5" s="21"/>
      <c r="OU5" s="21"/>
      <c r="OV5" s="21"/>
      <c r="OW5" s="21"/>
      <c r="OX5" s="21"/>
      <c r="OY5" s="21"/>
      <c r="OZ5" s="21"/>
      <c r="PA5" s="21"/>
      <c r="PB5" s="21"/>
      <c r="PC5" s="21"/>
      <c r="PD5" s="21"/>
      <c r="PE5" s="21"/>
      <c r="PF5" s="21"/>
      <c r="PG5" s="21"/>
      <c r="PH5" s="21"/>
      <c r="PI5" s="21"/>
      <c r="PJ5" s="21"/>
      <c r="PK5" s="21"/>
      <c r="PL5" s="21"/>
      <c r="PM5" s="21"/>
      <c r="PN5" s="21"/>
      <c r="PO5" s="21"/>
      <c r="PP5" s="21"/>
      <c r="PQ5" s="21"/>
      <c r="PR5" s="21"/>
      <c r="PS5" s="21"/>
      <c r="PT5" s="21"/>
      <c r="PU5" s="21"/>
      <c r="PV5" s="21"/>
      <c r="PW5" s="21"/>
      <c r="PX5" s="21"/>
      <c r="PY5" s="21"/>
      <c r="PZ5" s="21"/>
      <c r="QA5" s="21"/>
      <c r="QB5" s="21"/>
      <c r="QC5" s="21"/>
      <c r="QD5" s="21"/>
      <c r="QE5" s="21"/>
      <c r="QF5" s="21"/>
      <c r="QG5" s="21"/>
      <c r="QH5" s="21"/>
      <c r="QI5" s="21"/>
      <c r="QJ5" s="21"/>
      <c r="QK5" s="21"/>
      <c r="QL5" s="21"/>
      <c r="QM5" s="21"/>
      <c r="QN5" s="21"/>
      <c r="QO5" s="21"/>
      <c r="QP5" s="21"/>
      <c r="QQ5" s="21"/>
      <c r="QR5" s="21"/>
      <c r="QS5" s="21"/>
      <c r="QT5" s="21"/>
      <c r="QU5" s="21"/>
      <c r="QV5" s="21"/>
      <c r="QW5" s="21"/>
      <c r="QX5" s="21"/>
      <c r="QY5" s="21"/>
      <c r="QZ5" s="21"/>
      <c r="RA5" s="21"/>
      <c r="RB5" s="21"/>
      <c r="RC5" s="21"/>
      <c r="RD5" s="21"/>
      <c r="RE5" s="21"/>
      <c r="RF5" s="21"/>
      <c r="RG5" s="21"/>
      <c r="RH5" s="21"/>
      <c r="RI5" s="21"/>
      <c r="RJ5" s="21"/>
      <c r="RK5" s="21"/>
      <c r="RL5" s="21"/>
      <c r="RM5" s="21"/>
      <c r="RN5" s="21"/>
      <c r="RO5" s="21"/>
      <c r="RP5" s="21"/>
      <c r="RQ5" s="21"/>
      <c r="RR5" s="21"/>
      <c r="RS5" s="21"/>
      <c r="RT5" s="21"/>
      <c r="RU5" s="21"/>
      <c r="RV5" s="21"/>
      <c r="RW5" s="21"/>
      <c r="RX5" s="21"/>
      <c r="RY5" s="21"/>
      <c r="RZ5" s="21"/>
      <c r="SA5" s="21"/>
      <c r="SB5" s="21"/>
      <c r="SC5" s="21"/>
      <c r="SD5" s="21"/>
      <c r="SE5" s="21"/>
      <c r="SF5" s="21"/>
      <c r="SG5" s="21"/>
      <c r="SH5" s="21"/>
      <c r="SI5" s="21"/>
      <c r="SJ5" s="21"/>
      <c r="SK5" s="21"/>
      <c r="SL5" s="21"/>
      <c r="SM5" s="21"/>
      <c r="SN5" s="21"/>
      <c r="SO5" s="21"/>
      <c r="SP5" s="21"/>
      <c r="SQ5" s="21"/>
      <c r="SR5" s="21"/>
      <c r="SS5" s="21"/>
      <c r="ST5" s="21"/>
      <c r="SU5" s="21"/>
      <c r="SV5" s="21"/>
      <c r="SW5" s="21"/>
      <c r="SX5" s="21"/>
      <c r="SY5" s="21"/>
      <c r="SZ5" s="21"/>
      <c r="TA5" s="21"/>
      <c r="TB5" s="21"/>
      <c r="TC5" s="21"/>
      <c r="TD5" s="21"/>
      <c r="TE5" s="21"/>
      <c r="TF5" s="21"/>
      <c r="TG5" s="21"/>
      <c r="TH5" s="21"/>
      <c r="TI5" s="21"/>
      <c r="TJ5" s="21"/>
      <c r="TK5" s="21"/>
      <c r="TL5" s="21"/>
      <c r="TM5" s="21"/>
      <c r="TN5" s="21"/>
      <c r="TO5" s="21"/>
      <c r="TP5" s="21"/>
      <c r="TQ5" s="21"/>
      <c r="TR5" s="21"/>
      <c r="TS5" s="21"/>
      <c r="TT5" s="21"/>
      <c r="TU5" s="21"/>
      <c r="TV5" s="21"/>
      <c r="TW5" s="21"/>
      <c r="TX5" s="21"/>
      <c r="TY5" s="21"/>
      <c r="TZ5" s="21"/>
      <c r="UA5" s="21"/>
      <c r="UB5" s="21"/>
      <c r="UC5" s="21"/>
      <c r="UD5" s="21"/>
      <c r="UE5" s="21"/>
      <c r="UF5" s="21"/>
      <c r="UG5" s="21"/>
      <c r="UH5" s="21"/>
      <c r="UI5" s="21"/>
      <c r="UJ5" s="21"/>
      <c r="UK5" s="21"/>
      <c r="UL5" s="21"/>
      <c r="UM5" s="21"/>
      <c r="UN5" s="21"/>
      <c r="UO5" s="21"/>
      <c r="UP5" s="21"/>
      <c r="UQ5" s="21"/>
      <c r="UR5" s="21"/>
      <c r="US5" s="21"/>
      <c r="UT5" s="21"/>
      <c r="UU5" s="21"/>
      <c r="UV5" s="21"/>
      <c r="UW5" s="21"/>
      <c r="UX5" s="21"/>
      <c r="UY5" s="21"/>
      <c r="UZ5" s="21"/>
      <c r="VA5" s="21"/>
      <c r="VB5" s="21"/>
      <c r="VC5" s="21"/>
      <c r="VD5" s="21"/>
      <c r="VE5" s="21"/>
      <c r="VF5" s="21"/>
      <c r="VG5" s="21"/>
      <c r="VH5" s="21"/>
      <c r="VI5" s="21"/>
      <c r="VJ5" s="21"/>
      <c r="VK5" s="21"/>
      <c r="VL5" s="21"/>
      <c r="VM5" s="21"/>
      <c r="VN5" s="21"/>
      <c r="VO5" s="21"/>
      <c r="VP5" s="21"/>
      <c r="VQ5" s="21"/>
      <c r="VR5" s="21"/>
      <c r="VS5" s="21"/>
      <c r="VT5" s="21"/>
      <c r="VU5" s="21"/>
      <c r="VV5" s="21"/>
      <c r="VW5" s="21"/>
      <c r="VX5" s="21"/>
      <c r="VY5" s="21"/>
      <c r="VZ5" s="21"/>
      <c r="WA5" s="21"/>
      <c r="WB5" s="21"/>
      <c r="WC5" s="21"/>
      <c r="WD5" s="21"/>
      <c r="WE5" s="21"/>
      <c r="WF5" s="21"/>
      <c r="WG5" s="21"/>
      <c r="WH5" s="21"/>
      <c r="WI5" s="21"/>
      <c r="WJ5" s="21"/>
      <c r="WK5" s="21"/>
      <c r="WL5" s="21"/>
      <c r="WM5" s="21"/>
      <c r="WN5" s="21"/>
      <c r="WO5" s="21"/>
      <c r="WP5" s="21"/>
      <c r="WQ5" s="21"/>
      <c r="WR5" s="21"/>
      <c r="WS5" s="21"/>
      <c r="WT5" s="21"/>
      <c r="WU5" s="21"/>
      <c r="WV5" s="21"/>
      <c r="WW5" s="21"/>
      <c r="WX5" s="21"/>
      <c r="WY5" s="21"/>
      <c r="WZ5" s="21"/>
      <c r="XA5" s="21"/>
      <c r="XB5" s="21"/>
      <c r="XC5" s="21"/>
      <c r="XD5" s="21"/>
      <c r="XE5" s="21"/>
      <c r="XF5" s="21"/>
      <c r="XG5" s="21"/>
      <c r="XH5" s="21"/>
      <c r="XI5" s="21"/>
      <c r="XJ5" s="21"/>
      <c r="XK5" s="21"/>
      <c r="XL5" s="21"/>
      <c r="XM5" s="21"/>
      <c r="XN5" s="21"/>
      <c r="XO5" s="21"/>
      <c r="XP5" s="21"/>
      <c r="XQ5" s="21"/>
      <c r="XR5" s="21"/>
      <c r="XS5" s="21"/>
      <c r="XT5" s="21"/>
      <c r="XU5" s="21"/>
      <c r="XV5" s="21"/>
      <c r="XW5" s="21"/>
      <c r="XX5" s="21"/>
      <c r="XY5" s="21"/>
      <c r="XZ5" s="21"/>
      <c r="YA5" s="21"/>
      <c r="YB5" s="21"/>
      <c r="YC5" s="21"/>
      <c r="YD5" s="21"/>
      <c r="YE5" s="21"/>
      <c r="YF5" s="21"/>
      <c r="YG5" s="21"/>
      <c r="YH5" s="21"/>
      <c r="YI5" s="21"/>
      <c r="YJ5" s="21"/>
      <c r="YK5" s="21"/>
      <c r="YL5" s="21"/>
      <c r="YM5" s="21"/>
      <c r="YN5" s="21"/>
      <c r="YO5" s="21"/>
      <c r="YP5" s="21"/>
      <c r="YQ5" s="21"/>
      <c r="YR5" s="21"/>
      <c r="YS5" s="21"/>
      <c r="YT5" s="21"/>
      <c r="YU5" s="21"/>
      <c r="YV5" s="21"/>
      <c r="YW5" s="21"/>
      <c r="YX5" s="21"/>
      <c r="YY5" s="21"/>
      <c r="YZ5" s="21"/>
      <c r="ZA5" s="21"/>
      <c r="ZB5" s="21"/>
      <c r="ZC5" s="21"/>
      <c r="ZD5" s="21"/>
      <c r="ZE5" s="21"/>
      <c r="ZF5" s="21"/>
      <c r="ZG5" s="21"/>
      <c r="ZH5" s="21"/>
      <c r="ZI5" s="21"/>
      <c r="ZJ5" s="21"/>
      <c r="ZK5" s="21"/>
      <c r="ZL5" s="21"/>
      <c r="ZM5" s="21"/>
      <c r="ZN5" s="21"/>
      <c r="ZO5" s="21"/>
      <c r="ZP5" s="21"/>
      <c r="ZQ5" s="21"/>
      <c r="ZR5" s="21"/>
      <c r="ZS5" s="21"/>
      <c r="ZT5" s="21"/>
      <c r="ZU5" s="21"/>
      <c r="ZV5" s="21"/>
      <c r="ZW5" s="21"/>
      <c r="ZX5" s="21"/>
      <c r="ZY5" s="21"/>
      <c r="ZZ5" s="21"/>
      <c r="AAA5" s="21"/>
      <c r="AAB5" s="21"/>
      <c r="AAC5" s="21"/>
      <c r="AAD5" s="21"/>
      <c r="AAE5" s="21"/>
      <c r="AAF5" s="21"/>
      <c r="AAG5" s="21"/>
      <c r="AAH5" s="21"/>
      <c r="AAI5" s="21"/>
      <c r="AAJ5" s="21"/>
      <c r="AAK5" s="21"/>
      <c r="AAL5" s="21"/>
      <c r="AAM5" s="21"/>
      <c r="AAN5" s="21"/>
      <c r="AAO5" s="21"/>
    </row>
    <row r="6" spans="1:717" s="35" customFormat="1" ht="15.75">
      <c r="A6" s="60" t="s">
        <v>274</v>
      </c>
      <c r="B6" s="242">
        <v>88</v>
      </c>
      <c r="C6" s="242">
        <v>1077</v>
      </c>
      <c r="D6" s="242">
        <v>1386</v>
      </c>
      <c r="E6" s="242">
        <v>1</v>
      </c>
      <c r="F6" s="242">
        <v>3</v>
      </c>
      <c r="G6" s="242">
        <v>4</v>
      </c>
      <c r="H6" s="243">
        <v>76</v>
      </c>
      <c r="I6" s="244">
        <f t="shared" ref="I6:I35" si="0">SUM(B6:H6)</f>
        <v>2635</v>
      </c>
      <c r="J6" s="245">
        <v>1592621.110936</v>
      </c>
      <c r="K6" s="242">
        <v>221953.58012000009</v>
      </c>
      <c r="L6" s="242">
        <v>2158828.156858</v>
      </c>
      <c r="M6" s="242">
        <v>31</v>
      </c>
      <c r="N6" s="242">
        <v>1746.9447680000001</v>
      </c>
      <c r="O6" s="242">
        <v>21174</v>
      </c>
      <c r="P6" s="243">
        <v>1259717.8220639999</v>
      </c>
      <c r="Q6" s="244">
        <f>SUM(J6:P6)</f>
        <v>5256072.6147459997</v>
      </c>
      <c r="R6" s="80"/>
      <c r="S6" s="80"/>
      <c r="T6" s="80"/>
      <c r="U6" s="80"/>
      <c r="V6" s="80"/>
      <c r="W6" s="80"/>
      <c r="X6" s="8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c r="IJ6" s="21"/>
      <c r="IK6" s="21"/>
      <c r="IL6" s="21"/>
      <c r="IM6" s="21"/>
      <c r="IN6" s="21"/>
      <c r="IO6" s="21"/>
      <c r="IP6" s="21"/>
      <c r="IQ6" s="21"/>
      <c r="IR6" s="21"/>
      <c r="IS6" s="21"/>
      <c r="IT6" s="21"/>
      <c r="IU6" s="21"/>
      <c r="IV6" s="21"/>
      <c r="IW6" s="21"/>
      <c r="IX6" s="21"/>
      <c r="IY6" s="21"/>
      <c r="IZ6" s="21"/>
      <c r="JA6" s="21"/>
      <c r="JB6" s="21"/>
      <c r="JC6" s="21"/>
      <c r="JD6" s="21"/>
      <c r="JE6" s="21"/>
      <c r="JF6" s="21"/>
      <c r="JG6" s="21"/>
      <c r="JH6" s="21"/>
      <c r="JI6" s="21"/>
      <c r="JJ6" s="21"/>
      <c r="JK6" s="21"/>
      <c r="JL6" s="21"/>
      <c r="JM6" s="21"/>
      <c r="JN6" s="21"/>
      <c r="JO6" s="21"/>
      <c r="JP6" s="21"/>
      <c r="JQ6" s="21"/>
      <c r="JR6" s="21"/>
      <c r="JS6" s="21"/>
      <c r="JT6" s="21"/>
      <c r="JU6" s="21"/>
      <c r="JV6" s="21"/>
      <c r="JW6" s="21"/>
      <c r="JX6" s="21"/>
      <c r="JY6" s="21"/>
      <c r="JZ6" s="21"/>
      <c r="KA6" s="21"/>
      <c r="KB6" s="21"/>
      <c r="KC6" s="21"/>
      <c r="KD6" s="21"/>
      <c r="KE6" s="21"/>
      <c r="KF6" s="21"/>
      <c r="KG6" s="21"/>
      <c r="KH6" s="21"/>
      <c r="KI6" s="21"/>
      <c r="KJ6" s="21"/>
      <c r="KK6" s="21"/>
      <c r="KL6" s="21"/>
      <c r="KM6" s="21"/>
      <c r="KN6" s="21"/>
      <c r="KO6" s="21"/>
      <c r="KP6" s="21"/>
      <c r="KQ6" s="21"/>
      <c r="KR6" s="21"/>
      <c r="KS6" s="21"/>
      <c r="KT6" s="21"/>
      <c r="KU6" s="21"/>
      <c r="KV6" s="21"/>
      <c r="KW6" s="21"/>
      <c r="KX6" s="21"/>
      <c r="KY6" s="21"/>
      <c r="KZ6" s="21"/>
      <c r="LA6" s="21"/>
      <c r="LB6" s="21"/>
      <c r="LC6" s="21"/>
      <c r="LD6" s="21"/>
      <c r="LE6" s="21"/>
      <c r="LF6" s="21"/>
      <c r="LG6" s="21"/>
      <c r="LH6" s="21"/>
      <c r="LI6" s="21"/>
      <c r="LJ6" s="21"/>
      <c r="LK6" s="21"/>
      <c r="LL6" s="21"/>
      <c r="LM6" s="21"/>
      <c r="LN6" s="21"/>
      <c r="LO6" s="21"/>
      <c r="LP6" s="21"/>
      <c r="LQ6" s="21"/>
      <c r="LR6" s="21"/>
      <c r="LS6" s="21"/>
      <c r="LT6" s="21"/>
      <c r="LU6" s="21"/>
      <c r="LV6" s="21"/>
      <c r="LW6" s="21"/>
      <c r="LX6" s="21"/>
      <c r="LY6" s="21"/>
      <c r="LZ6" s="21"/>
      <c r="MA6" s="21"/>
      <c r="MB6" s="21"/>
      <c r="MC6" s="21"/>
      <c r="MD6" s="21"/>
      <c r="ME6" s="21"/>
      <c r="MF6" s="21"/>
      <c r="MG6" s="21"/>
      <c r="MH6" s="21"/>
      <c r="MI6" s="21"/>
      <c r="MJ6" s="21"/>
      <c r="MK6" s="21"/>
      <c r="ML6" s="21"/>
      <c r="MM6" s="21"/>
      <c r="MN6" s="21"/>
      <c r="MO6" s="21"/>
      <c r="MP6" s="21"/>
      <c r="MQ6" s="21"/>
      <c r="MR6" s="21"/>
      <c r="MS6" s="21"/>
      <c r="MT6" s="21"/>
      <c r="MU6" s="21"/>
      <c r="MV6" s="21"/>
      <c r="MW6" s="21"/>
      <c r="MX6" s="21"/>
      <c r="MY6" s="21"/>
      <c r="MZ6" s="21"/>
      <c r="NA6" s="21"/>
      <c r="NB6" s="21"/>
      <c r="NC6" s="21"/>
      <c r="ND6" s="21"/>
      <c r="NE6" s="21"/>
      <c r="NF6" s="21"/>
      <c r="NG6" s="21"/>
      <c r="NH6" s="21"/>
      <c r="NI6" s="21"/>
      <c r="NJ6" s="21"/>
      <c r="NK6" s="21"/>
      <c r="NL6" s="21"/>
      <c r="NM6" s="21"/>
      <c r="NN6" s="21"/>
      <c r="NO6" s="21"/>
      <c r="NP6" s="21"/>
      <c r="NQ6" s="21"/>
      <c r="NR6" s="21"/>
      <c r="NS6" s="21"/>
      <c r="NT6" s="21"/>
      <c r="NU6" s="21"/>
      <c r="NV6" s="21"/>
      <c r="NW6" s="21"/>
      <c r="NX6" s="21"/>
      <c r="NY6" s="21"/>
      <c r="NZ6" s="21"/>
      <c r="OA6" s="21"/>
      <c r="OB6" s="21"/>
      <c r="OC6" s="21"/>
      <c r="OD6" s="21"/>
      <c r="OE6" s="21"/>
      <c r="OF6" s="21"/>
      <c r="OG6" s="21"/>
      <c r="OH6" s="21"/>
      <c r="OI6" s="21"/>
      <c r="OJ6" s="21"/>
      <c r="OK6" s="21"/>
      <c r="OL6" s="21"/>
      <c r="OM6" s="21"/>
      <c r="ON6" s="21"/>
      <c r="OO6" s="21"/>
      <c r="OP6" s="21"/>
      <c r="OQ6" s="21"/>
      <c r="OR6" s="21"/>
      <c r="OS6" s="21"/>
      <c r="OT6" s="21"/>
      <c r="OU6" s="21"/>
      <c r="OV6" s="21"/>
      <c r="OW6" s="21"/>
      <c r="OX6" s="21"/>
      <c r="OY6" s="21"/>
      <c r="OZ6" s="21"/>
      <c r="PA6" s="21"/>
      <c r="PB6" s="21"/>
      <c r="PC6" s="21"/>
      <c r="PD6" s="21"/>
      <c r="PE6" s="21"/>
      <c r="PF6" s="21"/>
      <c r="PG6" s="21"/>
      <c r="PH6" s="21"/>
      <c r="PI6" s="21"/>
      <c r="PJ6" s="21"/>
      <c r="PK6" s="21"/>
      <c r="PL6" s="21"/>
      <c r="PM6" s="21"/>
      <c r="PN6" s="21"/>
      <c r="PO6" s="21"/>
      <c r="PP6" s="21"/>
      <c r="PQ6" s="21"/>
      <c r="PR6" s="21"/>
      <c r="PS6" s="21"/>
      <c r="PT6" s="21"/>
      <c r="PU6" s="21"/>
      <c r="PV6" s="21"/>
      <c r="PW6" s="21"/>
      <c r="PX6" s="21"/>
      <c r="PY6" s="21"/>
      <c r="PZ6" s="21"/>
      <c r="QA6" s="21"/>
      <c r="QB6" s="21"/>
      <c r="QC6" s="21"/>
      <c r="QD6" s="21"/>
      <c r="QE6" s="21"/>
      <c r="QF6" s="21"/>
      <c r="QG6" s="21"/>
      <c r="QH6" s="21"/>
      <c r="QI6" s="21"/>
      <c r="QJ6" s="21"/>
      <c r="QK6" s="21"/>
      <c r="QL6" s="21"/>
      <c r="QM6" s="21"/>
      <c r="QN6" s="21"/>
      <c r="QO6" s="21"/>
      <c r="QP6" s="21"/>
      <c r="QQ6" s="21"/>
      <c r="QR6" s="21"/>
      <c r="QS6" s="21"/>
      <c r="QT6" s="21"/>
      <c r="QU6" s="21"/>
      <c r="QV6" s="21"/>
      <c r="QW6" s="21"/>
      <c r="QX6" s="21"/>
      <c r="QY6" s="21"/>
      <c r="QZ6" s="21"/>
      <c r="RA6" s="21"/>
      <c r="RB6" s="21"/>
      <c r="RC6" s="21"/>
      <c r="RD6" s="21"/>
      <c r="RE6" s="21"/>
      <c r="RF6" s="21"/>
      <c r="RG6" s="21"/>
      <c r="RH6" s="21"/>
      <c r="RI6" s="21"/>
      <c r="RJ6" s="21"/>
      <c r="RK6" s="21"/>
      <c r="RL6" s="21"/>
      <c r="RM6" s="21"/>
      <c r="RN6" s="21"/>
      <c r="RO6" s="21"/>
      <c r="RP6" s="21"/>
      <c r="RQ6" s="21"/>
      <c r="RR6" s="21"/>
      <c r="RS6" s="21"/>
      <c r="RT6" s="21"/>
      <c r="RU6" s="21"/>
      <c r="RV6" s="21"/>
      <c r="RW6" s="21"/>
      <c r="RX6" s="21"/>
      <c r="RY6" s="21"/>
      <c r="RZ6" s="21"/>
      <c r="SA6" s="21"/>
      <c r="SB6" s="21"/>
      <c r="SC6" s="21"/>
      <c r="SD6" s="21"/>
      <c r="SE6" s="21"/>
      <c r="SF6" s="21"/>
      <c r="SG6" s="21"/>
      <c r="SH6" s="21"/>
      <c r="SI6" s="21"/>
      <c r="SJ6" s="21"/>
      <c r="SK6" s="21"/>
      <c r="SL6" s="21"/>
      <c r="SM6" s="21"/>
      <c r="SN6" s="21"/>
      <c r="SO6" s="21"/>
      <c r="SP6" s="21"/>
      <c r="SQ6" s="21"/>
      <c r="SR6" s="21"/>
      <c r="SS6" s="21"/>
      <c r="ST6" s="21"/>
      <c r="SU6" s="21"/>
      <c r="SV6" s="21"/>
      <c r="SW6" s="21"/>
      <c r="SX6" s="21"/>
      <c r="SY6" s="21"/>
      <c r="SZ6" s="21"/>
      <c r="TA6" s="21"/>
      <c r="TB6" s="21"/>
      <c r="TC6" s="21"/>
      <c r="TD6" s="21"/>
      <c r="TE6" s="21"/>
      <c r="TF6" s="21"/>
      <c r="TG6" s="21"/>
      <c r="TH6" s="21"/>
      <c r="TI6" s="21"/>
      <c r="TJ6" s="21"/>
      <c r="TK6" s="21"/>
      <c r="TL6" s="21"/>
      <c r="TM6" s="21"/>
      <c r="TN6" s="21"/>
      <c r="TO6" s="21"/>
      <c r="TP6" s="21"/>
      <c r="TQ6" s="21"/>
      <c r="TR6" s="21"/>
      <c r="TS6" s="21"/>
      <c r="TT6" s="21"/>
      <c r="TU6" s="21"/>
      <c r="TV6" s="21"/>
      <c r="TW6" s="21"/>
      <c r="TX6" s="21"/>
      <c r="TY6" s="21"/>
      <c r="TZ6" s="21"/>
      <c r="UA6" s="21"/>
      <c r="UB6" s="21"/>
      <c r="UC6" s="21"/>
      <c r="UD6" s="21"/>
      <c r="UE6" s="21"/>
      <c r="UF6" s="21"/>
      <c r="UG6" s="21"/>
      <c r="UH6" s="21"/>
      <c r="UI6" s="21"/>
      <c r="UJ6" s="21"/>
      <c r="UK6" s="21"/>
      <c r="UL6" s="21"/>
      <c r="UM6" s="21"/>
      <c r="UN6" s="21"/>
      <c r="UO6" s="21"/>
      <c r="UP6" s="21"/>
      <c r="UQ6" s="21"/>
      <c r="UR6" s="21"/>
      <c r="US6" s="21"/>
      <c r="UT6" s="21"/>
      <c r="UU6" s="21"/>
      <c r="UV6" s="21"/>
      <c r="UW6" s="21"/>
      <c r="UX6" s="21"/>
      <c r="UY6" s="21"/>
      <c r="UZ6" s="21"/>
      <c r="VA6" s="21"/>
      <c r="VB6" s="21"/>
      <c r="VC6" s="21"/>
      <c r="VD6" s="21"/>
      <c r="VE6" s="21"/>
      <c r="VF6" s="21"/>
      <c r="VG6" s="21"/>
      <c r="VH6" s="21"/>
      <c r="VI6" s="21"/>
      <c r="VJ6" s="21"/>
      <c r="VK6" s="21"/>
      <c r="VL6" s="21"/>
      <c r="VM6" s="21"/>
      <c r="VN6" s="21"/>
      <c r="VO6" s="21"/>
      <c r="VP6" s="21"/>
      <c r="VQ6" s="21"/>
      <c r="VR6" s="21"/>
      <c r="VS6" s="21"/>
      <c r="VT6" s="21"/>
      <c r="VU6" s="21"/>
      <c r="VV6" s="21"/>
      <c r="VW6" s="21"/>
      <c r="VX6" s="21"/>
      <c r="VY6" s="21"/>
      <c r="VZ6" s="21"/>
      <c r="WA6" s="21"/>
      <c r="WB6" s="21"/>
      <c r="WC6" s="21"/>
      <c r="WD6" s="21"/>
      <c r="WE6" s="21"/>
      <c r="WF6" s="21"/>
      <c r="WG6" s="21"/>
      <c r="WH6" s="21"/>
      <c r="WI6" s="21"/>
      <c r="WJ6" s="21"/>
      <c r="WK6" s="21"/>
      <c r="WL6" s="21"/>
      <c r="WM6" s="21"/>
      <c r="WN6" s="21"/>
      <c r="WO6" s="21"/>
      <c r="WP6" s="21"/>
      <c r="WQ6" s="21"/>
      <c r="WR6" s="21"/>
      <c r="WS6" s="21"/>
      <c r="WT6" s="21"/>
      <c r="WU6" s="21"/>
      <c r="WV6" s="21"/>
      <c r="WW6" s="21"/>
      <c r="WX6" s="21"/>
      <c r="WY6" s="21"/>
      <c r="WZ6" s="21"/>
      <c r="XA6" s="21"/>
      <c r="XB6" s="21"/>
      <c r="XC6" s="21"/>
      <c r="XD6" s="21"/>
      <c r="XE6" s="21"/>
      <c r="XF6" s="21"/>
      <c r="XG6" s="21"/>
      <c r="XH6" s="21"/>
      <c r="XI6" s="21"/>
      <c r="XJ6" s="21"/>
      <c r="XK6" s="21"/>
      <c r="XL6" s="21"/>
      <c r="XM6" s="21"/>
      <c r="XN6" s="21"/>
      <c r="XO6" s="21"/>
      <c r="XP6" s="21"/>
      <c r="XQ6" s="21"/>
      <c r="XR6" s="21"/>
      <c r="XS6" s="21"/>
      <c r="XT6" s="21"/>
      <c r="XU6" s="21"/>
      <c r="XV6" s="21"/>
      <c r="XW6" s="21"/>
      <c r="XX6" s="21"/>
      <c r="XY6" s="21"/>
      <c r="XZ6" s="21"/>
      <c r="YA6" s="21"/>
      <c r="YB6" s="21"/>
      <c r="YC6" s="21"/>
      <c r="YD6" s="21"/>
      <c r="YE6" s="21"/>
      <c r="YF6" s="21"/>
      <c r="YG6" s="21"/>
      <c r="YH6" s="21"/>
      <c r="YI6" s="21"/>
      <c r="YJ6" s="21"/>
      <c r="YK6" s="21"/>
      <c r="YL6" s="21"/>
      <c r="YM6" s="21"/>
      <c r="YN6" s="21"/>
      <c r="YO6" s="21"/>
      <c r="YP6" s="21"/>
      <c r="YQ6" s="21"/>
      <c r="YR6" s="21"/>
      <c r="YS6" s="21"/>
      <c r="YT6" s="21"/>
      <c r="YU6" s="21"/>
      <c r="YV6" s="21"/>
      <c r="YW6" s="21"/>
      <c r="YX6" s="21"/>
      <c r="YY6" s="21"/>
      <c r="YZ6" s="21"/>
      <c r="ZA6" s="21"/>
      <c r="ZB6" s="21"/>
      <c r="ZC6" s="21"/>
      <c r="ZD6" s="21"/>
      <c r="ZE6" s="21"/>
      <c r="ZF6" s="21"/>
      <c r="ZG6" s="21"/>
      <c r="ZH6" s="21"/>
      <c r="ZI6" s="21"/>
      <c r="ZJ6" s="21"/>
      <c r="ZK6" s="21"/>
      <c r="ZL6" s="21"/>
      <c r="ZM6" s="21"/>
      <c r="ZN6" s="21"/>
      <c r="ZO6" s="21"/>
      <c r="ZP6" s="21"/>
      <c r="ZQ6" s="21"/>
      <c r="ZR6" s="21"/>
      <c r="ZS6" s="21"/>
      <c r="ZT6" s="21"/>
      <c r="ZU6" s="21"/>
      <c r="ZV6" s="21"/>
      <c r="ZW6" s="21"/>
      <c r="ZX6" s="21"/>
      <c r="ZY6" s="21"/>
      <c r="ZZ6" s="21"/>
      <c r="AAA6" s="21"/>
      <c r="AAB6" s="21"/>
      <c r="AAC6" s="21"/>
      <c r="AAD6" s="21"/>
      <c r="AAE6" s="21"/>
      <c r="AAF6" s="21"/>
      <c r="AAG6" s="21"/>
      <c r="AAH6" s="21"/>
      <c r="AAI6" s="21"/>
      <c r="AAJ6" s="21"/>
      <c r="AAK6" s="21"/>
      <c r="AAL6" s="21"/>
      <c r="AAM6" s="21"/>
      <c r="AAN6" s="21"/>
      <c r="AAO6" s="21"/>
    </row>
    <row r="7" spans="1:717" s="35" customFormat="1">
      <c r="A7" s="168" t="s">
        <v>275</v>
      </c>
      <c r="B7" s="430" t="s">
        <v>361</v>
      </c>
      <c r="C7" s="431"/>
      <c r="D7" s="431"/>
      <c r="E7" s="431"/>
      <c r="F7" s="431"/>
      <c r="G7" s="431"/>
      <c r="H7" s="431"/>
      <c r="I7" s="244">
        <f t="shared" si="0"/>
        <v>0</v>
      </c>
      <c r="J7" s="431" t="s">
        <v>362</v>
      </c>
      <c r="K7" s="431"/>
      <c r="L7" s="431"/>
      <c r="M7" s="431"/>
      <c r="N7" s="431"/>
      <c r="O7" s="431"/>
      <c r="P7" s="431"/>
      <c r="Q7" s="244">
        <f t="shared" ref="Q7:Q35" si="1">SUM(J7:P7)</f>
        <v>0</v>
      </c>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c r="IJ7" s="21"/>
      <c r="IK7" s="21"/>
      <c r="IL7" s="21"/>
      <c r="IM7" s="21"/>
      <c r="IN7" s="21"/>
      <c r="IO7" s="21"/>
      <c r="IP7" s="21"/>
      <c r="IQ7" s="21"/>
      <c r="IR7" s="21"/>
      <c r="IS7" s="21"/>
      <c r="IT7" s="21"/>
      <c r="IU7" s="21"/>
      <c r="IV7" s="21"/>
      <c r="IW7" s="21"/>
      <c r="IX7" s="21"/>
      <c r="IY7" s="21"/>
      <c r="IZ7" s="21"/>
      <c r="JA7" s="21"/>
      <c r="JB7" s="21"/>
      <c r="JC7" s="21"/>
      <c r="JD7" s="21"/>
      <c r="JE7" s="21"/>
      <c r="JF7" s="21"/>
      <c r="JG7" s="21"/>
      <c r="JH7" s="21"/>
      <c r="JI7" s="21"/>
      <c r="JJ7" s="21"/>
      <c r="JK7" s="21"/>
      <c r="JL7" s="21"/>
      <c r="JM7" s="21"/>
      <c r="JN7" s="21"/>
      <c r="JO7" s="21"/>
      <c r="JP7" s="21"/>
      <c r="JQ7" s="21"/>
      <c r="JR7" s="21"/>
      <c r="JS7" s="21"/>
      <c r="JT7" s="21"/>
      <c r="JU7" s="21"/>
      <c r="JV7" s="21"/>
      <c r="JW7" s="21"/>
      <c r="JX7" s="21"/>
      <c r="JY7" s="21"/>
      <c r="JZ7" s="21"/>
      <c r="KA7" s="21"/>
      <c r="KB7" s="21"/>
      <c r="KC7" s="21"/>
      <c r="KD7" s="21"/>
      <c r="KE7" s="21"/>
      <c r="KF7" s="21"/>
      <c r="KG7" s="21"/>
      <c r="KH7" s="21"/>
      <c r="KI7" s="21"/>
      <c r="KJ7" s="21"/>
      <c r="KK7" s="21"/>
      <c r="KL7" s="21"/>
      <c r="KM7" s="21"/>
      <c r="KN7" s="21"/>
      <c r="KO7" s="21"/>
      <c r="KP7" s="21"/>
      <c r="KQ7" s="21"/>
      <c r="KR7" s="21"/>
      <c r="KS7" s="21"/>
      <c r="KT7" s="21"/>
      <c r="KU7" s="21"/>
      <c r="KV7" s="21"/>
      <c r="KW7" s="21"/>
      <c r="KX7" s="21"/>
      <c r="KY7" s="21"/>
      <c r="KZ7" s="21"/>
      <c r="LA7" s="21"/>
      <c r="LB7" s="21"/>
      <c r="LC7" s="21"/>
      <c r="LD7" s="21"/>
      <c r="LE7" s="21"/>
      <c r="LF7" s="21"/>
      <c r="LG7" s="21"/>
      <c r="LH7" s="21"/>
      <c r="LI7" s="21"/>
      <c r="LJ7" s="21"/>
      <c r="LK7" s="21"/>
      <c r="LL7" s="21"/>
      <c r="LM7" s="21"/>
      <c r="LN7" s="21"/>
      <c r="LO7" s="21"/>
      <c r="LP7" s="21"/>
      <c r="LQ7" s="21"/>
      <c r="LR7" s="21"/>
      <c r="LS7" s="21"/>
      <c r="LT7" s="21"/>
      <c r="LU7" s="21"/>
      <c r="LV7" s="21"/>
      <c r="LW7" s="21"/>
      <c r="LX7" s="21"/>
      <c r="LY7" s="21"/>
      <c r="LZ7" s="21"/>
      <c r="MA7" s="21"/>
      <c r="MB7" s="21"/>
      <c r="MC7" s="21"/>
      <c r="MD7" s="21"/>
      <c r="ME7" s="21"/>
      <c r="MF7" s="21"/>
      <c r="MG7" s="21"/>
      <c r="MH7" s="21"/>
      <c r="MI7" s="21"/>
      <c r="MJ7" s="21"/>
      <c r="MK7" s="21"/>
      <c r="ML7" s="21"/>
      <c r="MM7" s="21"/>
      <c r="MN7" s="21"/>
      <c r="MO7" s="21"/>
      <c r="MP7" s="21"/>
      <c r="MQ7" s="21"/>
      <c r="MR7" s="21"/>
      <c r="MS7" s="21"/>
      <c r="MT7" s="21"/>
      <c r="MU7" s="21"/>
      <c r="MV7" s="21"/>
      <c r="MW7" s="21"/>
      <c r="MX7" s="21"/>
      <c r="MY7" s="21"/>
      <c r="MZ7" s="21"/>
      <c r="NA7" s="21"/>
      <c r="NB7" s="21"/>
      <c r="NC7" s="21"/>
      <c r="ND7" s="21"/>
      <c r="NE7" s="21"/>
      <c r="NF7" s="21"/>
      <c r="NG7" s="21"/>
      <c r="NH7" s="21"/>
      <c r="NI7" s="21"/>
      <c r="NJ7" s="21"/>
      <c r="NK7" s="21"/>
      <c r="NL7" s="21"/>
      <c r="NM7" s="21"/>
      <c r="NN7" s="21"/>
      <c r="NO7" s="21"/>
      <c r="NP7" s="21"/>
      <c r="NQ7" s="21"/>
      <c r="NR7" s="21"/>
      <c r="NS7" s="21"/>
      <c r="NT7" s="21"/>
      <c r="NU7" s="21"/>
      <c r="NV7" s="21"/>
      <c r="NW7" s="21"/>
      <c r="NX7" s="21"/>
      <c r="NY7" s="21"/>
      <c r="NZ7" s="21"/>
      <c r="OA7" s="21"/>
      <c r="OB7" s="21"/>
      <c r="OC7" s="21"/>
      <c r="OD7" s="21"/>
      <c r="OE7" s="21"/>
      <c r="OF7" s="21"/>
      <c r="OG7" s="21"/>
      <c r="OH7" s="21"/>
      <c r="OI7" s="21"/>
      <c r="OJ7" s="21"/>
      <c r="OK7" s="21"/>
      <c r="OL7" s="21"/>
      <c r="OM7" s="21"/>
      <c r="ON7" s="21"/>
      <c r="OO7" s="21"/>
      <c r="OP7" s="21"/>
      <c r="OQ7" s="21"/>
      <c r="OR7" s="21"/>
      <c r="OS7" s="21"/>
      <c r="OT7" s="21"/>
      <c r="OU7" s="21"/>
      <c r="OV7" s="21"/>
      <c r="OW7" s="21"/>
      <c r="OX7" s="21"/>
      <c r="OY7" s="21"/>
      <c r="OZ7" s="21"/>
      <c r="PA7" s="21"/>
      <c r="PB7" s="21"/>
      <c r="PC7" s="21"/>
      <c r="PD7" s="21"/>
      <c r="PE7" s="21"/>
      <c r="PF7" s="21"/>
      <c r="PG7" s="21"/>
      <c r="PH7" s="21"/>
      <c r="PI7" s="21"/>
      <c r="PJ7" s="21"/>
      <c r="PK7" s="21"/>
      <c r="PL7" s="21"/>
      <c r="PM7" s="21"/>
      <c r="PN7" s="21"/>
      <c r="PO7" s="21"/>
      <c r="PP7" s="21"/>
      <c r="PQ7" s="21"/>
      <c r="PR7" s="21"/>
      <c r="PS7" s="21"/>
      <c r="PT7" s="21"/>
      <c r="PU7" s="21"/>
      <c r="PV7" s="21"/>
      <c r="PW7" s="21"/>
      <c r="PX7" s="21"/>
      <c r="PY7" s="21"/>
      <c r="PZ7" s="21"/>
      <c r="QA7" s="21"/>
      <c r="QB7" s="21"/>
      <c r="QC7" s="21"/>
      <c r="QD7" s="21"/>
      <c r="QE7" s="21"/>
      <c r="QF7" s="21"/>
      <c r="QG7" s="21"/>
      <c r="QH7" s="21"/>
      <c r="QI7" s="21"/>
      <c r="QJ7" s="21"/>
      <c r="QK7" s="21"/>
      <c r="QL7" s="21"/>
      <c r="QM7" s="21"/>
      <c r="QN7" s="21"/>
      <c r="QO7" s="21"/>
      <c r="QP7" s="21"/>
      <c r="QQ7" s="21"/>
      <c r="QR7" s="21"/>
      <c r="QS7" s="21"/>
      <c r="QT7" s="21"/>
      <c r="QU7" s="21"/>
      <c r="QV7" s="21"/>
      <c r="QW7" s="21"/>
      <c r="QX7" s="21"/>
      <c r="QY7" s="21"/>
      <c r="QZ7" s="21"/>
      <c r="RA7" s="21"/>
      <c r="RB7" s="21"/>
      <c r="RC7" s="21"/>
      <c r="RD7" s="21"/>
      <c r="RE7" s="21"/>
      <c r="RF7" s="21"/>
      <c r="RG7" s="21"/>
      <c r="RH7" s="21"/>
      <c r="RI7" s="21"/>
      <c r="RJ7" s="21"/>
      <c r="RK7" s="21"/>
      <c r="RL7" s="21"/>
      <c r="RM7" s="21"/>
      <c r="RN7" s="21"/>
      <c r="RO7" s="21"/>
      <c r="RP7" s="21"/>
      <c r="RQ7" s="21"/>
      <c r="RR7" s="21"/>
      <c r="RS7" s="21"/>
      <c r="RT7" s="21"/>
      <c r="RU7" s="21"/>
      <c r="RV7" s="21"/>
      <c r="RW7" s="21"/>
      <c r="RX7" s="21"/>
      <c r="RY7" s="21"/>
      <c r="RZ7" s="21"/>
      <c r="SA7" s="21"/>
      <c r="SB7" s="21"/>
      <c r="SC7" s="21"/>
      <c r="SD7" s="21"/>
      <c r="SE7" s="21"/>
      <c r="SF7" s="21"/>
      <c r="SG7" s="21"/>
      <c r="SH7" s="21"/>
      <c r="SI7" s="21"/>
      <c r="SJ7" s="21"/>
      <c r="SK7" s="21"/>
      <c r="SL7" s="21"/>
      <c r="SM7" s="21"/>
      <c r="SN7" s="21"/>
      <c r="SO7" s="21"/>
      <c r="SP7" s="21"/>
      <c r="SQ7" s="21"/>
      <c r="SR7" s="21"/>
      <c r="SS7" s="21"/>
      <c r="ST7" s="21"/>
      <c r="SU7" s="21"/>
      <c r="SV7" s="21"/>
      <c r="SW7" s="21"/>
      <c r="SX7" s="21"/>
      <c r="SY7" s="21"/>
      <c r="SZ7" s="21"/>
      <c r="TA7" s="21"/>
      <c r="TB7" s="21"/>
      <c r="TC7" s="21"/>
      <c r="TD7" s="21"/>
      <c r="TE7" s="21"/>
      <c r="TF7" s="21"/>
      <c r="TG7" s="21"/>
      <c r="TH7" s="21"/>
      <c r="TI7" s="21"/>
      <c r="TJ7" s="21"/>
      <c r="TK7" s="21"/>
      <c r="TL7" s="21"/>
      <c r="TM7" s="21"/>
      <c r="TN7" s="21"/>
      <c r="TO7" s="21"/>
      <c r="TP7" s="21"/>
      <c r="TQ7" s="21"/>
      <c r="TR7" s="21"/>
      <c r="TS7" s="21"/>
      <c r="TT7" s="21"/>
      <c r="TU7" s="21"/>
      <c r="TV7" s="21"/>
      <c r="TW7" s="21"/>
      <c r="TX7" s="21"/>
      <c r="TY7" s="21"/>
      <c r="TZ7" s="21"/>
      <c r="UA7" s="21"/>
      <c r="UB7" s="21"/>
      <c r="UC7" s="21"/>
      <c r="UD7" s="21"/>
      <c r="UE7" s="21"/>
      <c r="UF7" s="21"/>
      <c r="UG7" s="21"/>
      <c r="UH7" s="21"/>
      <c r="UI7" s="21"/>
      <c r="UJ7" s="21"/>
      <c r="UK7" s="21"/>
      <c r="UL7" s="21"/>
      <c r="UM7" s="21"/>
      <c r="UN7" s="21"/>
      <c r="UO7" s="21"/>
      <c r="UP7" s="21"/>
      <c r="UQ7" s="21"/>
      <c r="UR7" s="21"/>
      <c r="US7" s="21"/>
      <c r="UT7" s="21"/>
      <c r="UU7" s="21"/>
      <c r="UV7" s="21"/>
      <c r="UW7" s="21"/>
      <c r="UX7" s="21"/>
      <c r="UY7" s="21"/>
      <c r="UZ7" s="21"/>
      <c r="VA7" s="21"/>
      <c r="VB7" s="21"/>
      <c r="VC7" s="21"/>
      <c r="VD7" s="21"/>
      <c r="VE7" s="21"/>
      <c r="VF7" s="21"/>
      <c r="VG7" s="21"/>
      <c r="VH7" s="21"/>
      <c r="VI7" s="21"/>
      <c r="VJ7" s="21"/>
      <c r="VK7" s="21"/>
      <c r="VL7" s="21"/>
      <c r="VM7" s="21"/>
      <c r="VN7" s="21"/>
      <c r="VO7" s="21"/>
      <c r="VP7" s="21"/>
      <c r="VQ7" s="21"/>
      <c r="VR7" s="21"/>
      <c r="VS7" s="21"/>
      <c r="VT7" s="21"/>
      <c r="VU7" s="21"/>
      <c r="VV7" s="21"/>
      <c r="VW7" s="21"/>
      <c r="VX7" s="21"/>
      <c r="VY7" s="21"/>
      <c r="VZ7" s="21"/>
      <c r="WA7" s="21"/>
      <c r="WB7" s="21"/>
      <c r="WC7" s="21"/>
      <c r="WD7" s="21"/>
      <c r="WE7" s="21"/>
      <c r="WF7" s="21"/>
      <c r="WG7" s="21"/>
      <c r="WH7" s="21"/>
      <c r="WI7" s="21"/>
      <c r="WJ7" s="21"/>
      <c r="WK7" s="21"/>
      <c r="WL7" s="21"/>
      <c r="WM7" s="21"/>
      <c r="WN7" s="21"/>
      <c r="WO7" s="21"/>
      <c r="WP7" s="21"/>
      <c r="WQ7" s="21"/>
      <c r="WR7" s="21"/>
      <c r="WS7" s="21"/>
      <c r="WT7" s="21"/>
      <c r="WU7" s="21"/>
      <c r="WV7" s="21"/>
      <c r="WW7" s="21"/>
      <c r="WX7" s="21"/>
      <c r="WY7" s="21"/>
      <c r="WZ7" s="21"/>
      <c r="XA7" s="21"/>
      <c r="XB7" s="21"/>
      <c r="XC7" s="21"/>
      <c r="XD7" s="21"/>
      <c r="XE7" s="21"/>
      <c r="XF7" s="21"/>
      <c r="XG7" s="21"/>
      <c r="XH7" s="21"/>
      <c r="XI7" s="21"/>
      <c r="XJ7" s="21"/>
      <c r="XK7" s="21"/>
      <c r="XL7" s="21"/>
      <c r="XM7" s="21"/>
      <c r="XN7" s="21"/>
      <c r="XO7" s="21"/>
      <c r="XP7" s="21"/>
      <c r="XQ7" s="21"/>
      <c r="XR7" s="21"/>
      <c r="XS7" s="21"/>
      <c r="XT7" s="21"/>
      <c r="XU7" s="21"/>
      <c r="XV7" s="21"/>
      <c r="XW7" s="21"/>
      <c r="XX7" s="21"/>
      <c r="XY7" s="21"/>
      <c r="XZ7" s="21"/>
      <c r="YA7" s="21"/>
      <c r="YB7" s="21"/>
      <c r="YC7" s="21"/>
      <c r="YD7" s="21"/>
      <c r="YE7" s="21"/>
      <c r="YF7" s="21"/>
      <c r="YG7" s="21"/>
      <c r="YH7" s="21"/>
      <c r="YI7" s="21"/>
      <c r="YJ7" s="21"/>
      <c r="YK7" s="21"/>
      <c r="YL7" s="21"/>
      <c r="YM7" s="21"/>
      <c r="YN7" s="21"/>
      <c r="YO7" s="21"/>
      <c r="YP7" s="21"/>
      <c r="YQ7" s="21"/>
      <c r="YR7" s="21"/>
      <c r="YS7" s="21"/>
      <c r="YT7" s="21"/>
      <c r="YU7" s="21"/>
      <c r="YV7" s="21"/>
      <c r="YW7" s="21"/>
      <c r="YX7" s="21"/>
      <c r="YY7" s="21"/>
      <c r="YZ7" s="21"/>
      <c r="ZA7" s="21"/>
      <c r="ZB7" s="21"/>
      <c r="ZC7" s="21"/>
      <c r="ZD7" s="21"/>
      <c r="ZE7" s="21"/>
      <c r="ZF7" s="21"/>
      <c r="ZG7" s="21"/>
      <c r="ZH7" s="21"/>
      <c r="ZI7" s="21"/>
      <c r="ZJ7" s="21"/>
      <c r="ZK7" s="21"/>
      <c r="ZL7" s="21"/>
      <c r="ZM7" s="21"/>
      <c r="ZN7" s="21"/>
      <c r="ZO7" s="21"/>
      <c r="ZP7" s="21"/>
      <c r="ZQ7" s="21"/>
      <c r="ZR7" s="21"/>
      <c r="ZS7" s="21"/>
      <c r="ZT7" s="21"/>
      <c r="ZU7" s="21"/>
      <c r="ZV7" s="21"/>
      <c r="ZW7" s="21"/>
      <c r="ZX7" s="21"/>
      <c r="ZY7" s="21"/>
      <c r="ZZ7" s="21"/>
      <c r="AAA7" s="21"/>
      <c r="AAB7" s="21"/>
      <c r="AAC7" s="21"/>
      <c r="AAD7" s="21"/>
      <c r="AAE7" s="21"/>
      <c r="AAF7" s="21"/>
      <c r="AAG7" s="21"/>
      <c r="AAH7" s="21"/>
      <c r="AAI7" s="21"/>
      <c r="AAJ7" s="21"/>
      <c r="AAK7" s="21"/>
      <c r="AAL7" s="21"/>
      <c r="AAM7" s="21"/>
      <c r="AAN7" s="21"/>
      <c r="AAO7" s="21"/>
    </row>
    <row r="8" spans="1:717" s="35" customFormat="1">
      <c r="A8" s="168" t="s">
        <v>276</v>
      </c>
      <c r="B8" s="432"/>
      <c r="C8" s="433"/>
      <c r="D8" s="433"/>
      <c r="E8" s="433"/>
      <c r="F8" s="433"/>
      <c r="G8" s="433"/>
      <c r="H8" s="433"/>
      <c r="I8" s="244">
        <f t="shared" si="0"/>
        <v>0</v>
      </c>
      <c r="J8" s="433"/>
      <c r="K8" s="433"/>
      <c r="L8" s="433"/>
      <c r="M8" s="433"/>
      <c r="N8" s="433"/>
      <c r="O8" s="433"/>
      <c r="P8" s="433"/>
      <c r="Q8" s="244">
        <f t="shared" si="1"/>
        <v>0</v>
      </c>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c r="IJ8" s="21"/>
      <c r="IK8" s="21"/>
      <c r="IL8" s="21"/>
      <c r="IM8" s="21"/>
      <c r="IN8" s="21"/>
      <c r="IO8" s="21"/>
      <c r="IP8" s="21"/>
      <c r="IQ8" s="21"/>
      <c r="IR8" s="21"/>
      <c r="IS8" s="21"/>
      <c r="IT8" s="21"/>
      <c r="IU8" s="21"/>
      <c r="IV8" s="21"/>
      <c r="IW8" s="21"/>
      <c r="IX8" s="21"/>
      <c r="IY8" s="21"/>
      <c r="IZ8" s="21"/>
      <c r="JA8" s="21"/>
      <c r="JB8" s="21"/>
      <c r="JC8" s="21"/>
      <c r="JD8" s="21"/>
      <c r="JE8" s="21"/>
      <c r="JF8" s="21"/>
      <c r="JG8" s="21"/>
      <c r="JH8" s="21"/>
      <c r="JI8" s="21"/>
      <c r="JJ8" s="21"/>
      <c r="JK8" s="21"/>
      <c r="JL8" s="21"/>
      <c r="JM8" s="21"/>
      <c r="JN8" s="21"/>
      <c r="JO8" s="21"/>
      <c r="JP8" s="21"/>
      <c r="JQ8" s="21"/>
      <c r="JR8" s="21"/>
      <c r="JS8" s="21"/>
      <c r="JT8" s="21"/>
      <c r="JU8" s="21"/>
      <c r="JV8" s="21"/>
      <c r="JW8" s="21"/>
      <c r="JX8" s="21"/>
      <c r="JY8" s="21"/>
      <c r="JZ8" s="21"/>
      <c r="KA8" s="21"/>
      <c r="KB8" s="21"/>
      <c r="KC8" s="21"/>
      <c r="KD8" s="21"/>
      <c r="KE8" s="21"/>
      <c r="KF8" s="21"/>
      <c r="KG8" s="21"/>
      <c r="KH8" s="21"/>
      <c r="KI8" s="21"/>
      <c r="KJ8" s="21"/>
      <c r="KK8" s="21"/>
      <c r="KL8" s="21"/>
      <c r="KM8" s="21"/>
      <c r="KN8" s="21"/>
      <c r="KO8" s="21"/>
      <c r="KP8" s="21"/>
      <c r="KQ8" s="21"/>
      <c r="KR8" s="21"/>
      <c r="KS8" s="21"/>
      <c r="KT8" s="21"/>
      <c r="KU8" s="21"/>
      <c r="KV8" s="21"/>
      <c r="KW8" s="21"/>
      <c r="KX8" s="21"/>
      <c r="KY8" s="21"/>
      <c r="KZ8" s="21"/>
      <c r="LA8" s="21"/>
      <c r="LB8" s="21"/>
      <c r="LC8" s="21"/>
      <c r="LD8" s="21"/>
      <c r="LE8" s="21"/>
      <c r="LF8" s="21"/>
      <c r="LG8" s="21"/>
      <c r="LH8" s="21"/>
      <c r="LI8" s="21"/>
      <c r="LJ8" s="21"/>
      <c r="LK8" s="21"/>
      <c r="LL8" s="21"/>
      <c r="LM8" s="21"/>
      <c r="LN8" s="21"/>
      <c r="LO8" s="21"/>
      <c r="LP8" s="21"/>
      <c r="LQ8" s="21"/>
      <c r="LR8" s="21"/>
      <c r="LS8" s="21"/>
      <c r="LT8" s="21"/>
      <c r="LU8" s="21"/>
      <c r="LV8" s="21"/>
      <c r="LW8" s="21"/>
      <c r="LX8" s="21"/>
      <c r="LY8" s="21"/>
      <c r="LZ8" s="21"/>
      <c r="MA8" s="21"/>
      <c r="MB8" s="21"/>
      <c r="MC8" s="21"/>
      <c r="MD8" s="21"/>
      <c r="ME8" s="21"/>
      <c r="MF8" s="21"/>
      <c r="MG8" s="21"/>
      <c r="MH8" s="21"/>
      <c r="MI8" s="21"/>
      <c r="MJ8" s="21"/>
      <c r="MK8" s="21"/>
      <c r="ML8" s="21"/>
      <c r="MM8" s="21"/>
      <c r="MN8" s="21"/>
      <c r="MO8" s="21"/>
      <c r="MP8" s="21"/>
      <c r="MQ8" s="21"/>
      <c r="MR8" s="21"/>
      <c r="MS8" s="21"/>
      <c r="MT8" s="21"/>
      <c r="MU8" s="21"/>
      <c r="MV8" s="21"/>
      <c r="MW8" s="21"/>
      <c r="MX8" s="21"/>
      <c r="MY8" s="21"/>
      <c r="MZ8" s="21"/>
      <c r="NA8" s="21"/>
      <c r="NB8" s="21"/>
      <c r="NC8" s="21"/>
      <c r="ND8" s="21"/>
      <c r="NE8" s="21"/>
      <c r="NF8" s="21"/>
      <c r="NG8" s="21"/>
      <c r="NH8" s="21"/>
      <c r="NI8" s="21"/>
      <c r="NJ8" s="21"/>
      <c r="NK8" s="21"/>
      <c r="NL8" s="21"/>
      <c r="NM8" s="21"/>
      <c r="NN8" s="21"/>
      <c r="NO8" s="21"/>
      <c r="NP8" s="21"/>
      <c r="NQ8" s="21"/>
      <c r="NR8" s="21"/>
      <c r="NS8" s="21"/>
      <c r="NT8" s="21"/>
      <c r="NU8" s="21"/>
      <c r="NV8" s="21"/>
      <c r="NW8" s="21"/>
      <c r="NX8" s="21"/>
      <c r="NY8" s="21"/>
      <c r="NZ8" s="21"/>
      <c r="OA8" s="21"/>
      <c r="OB8" s="21"/>
      <c r="OC8" s="21"/>
      <c r="OD8" s="21"/>
      <c r="OE8" s="21"/>
      <c r="OF8" s="21"/>
      <c r="OG8" s="21"/>
      <c r="OH8" s="21"/>
      <c r="OI8" s="21"/>
      <c r="OJ8" s="21"/>
      <c r="OK8" s="21"/>
      <c r="OL8" s="21"/>
      <c r="OM8" s="21"/>
      <c r="ON8" s="21"/>
      <c r="OO8" s="21"/>
      <c r="OP8" s="21"/>
      <c r="OQ8" s="21"/>
      <c r="OR8" s="21"/>
      <c r="OS8" s="21"/>
      <c r="OT8" s="21"/>
      <c r="OU8" s="21"/>
      <c r="OV8" s="21"/>
      <c r="OW8" s="21"/>
      <c r="OX8" s="21"/>
      <c r="OY8" s="21"/>
      <c r="OZ8" s="21"/>
      <c r="PA8" s="21"/>
      <c r="PB8" s="21"/>
      <c r="PC8" s="21"/>
      <c r="PD8" s="21"/>
      <c r="PE8" s="21"/>
      <c r="PF8" s="21"/>
      <c r="PG8" s="21"/>
      <c r="PH8" s="21"/>
      <c r="PI8" s="21"/>
      <c r="PJ8" s="21"/>
      <c r="PK8" s="21"/>
      <c r="PL8" s="21"/>
      <c r="PM8" s="21"/>
      <c r="PN8" s="21"/>
      <c r="PO8" s="21"/>
      <c r="PP8" s="21"/>
      <c r="PQ8" s="21"/>
      <c r="PR8" s="21"/>
      <c r="PS8" s="21"/>
      <c r="PT8" s="21"/>
      <c r="PU8" s="21"/>
      <c r="PV8" s="21"/>
      <c r="PW8" s="21"/>
      <c r="PX8" s="21"/>
      <c r="PY8" s="21"/>
      <c r="PZ8" s="21"/>
      <c r="QA8" s="21"/>
      <c r="QB8" s="21"/>
      <c r="QC8" s="21"/>
      <c r="QD8" s="21"/>
      <c r="QE8" s="21"/>
      <c r="QF8" s="21"/>
      <c r="QG8" s="21"/>
      <c r="QH8" s="21"/>
      <c r="QI8" s="21"/>
      <c r="QJ8" s="21"/>
      <c r="QK8" s="21"/>
      <c r="QL8" s="21"/>
      <c r="QM8" s="21"/>
      <c r="QN8" s="21"/>
      <c r="QO8" s="21"/>
      <c r="QP8" s="21"/>
      <c r="QQ8" s="21"/>
      <c r="QR8" s="21"/>
      <c r="QS8" s="21"/>
      <c r="QT8" s="21"/>
      <c r="QU8" s="21"/>
      <c r="QV8" s="21"/>
      <c r="QW8" s="21"/>
      <c r="QX8" s="21"/>
      <c r="QY8" s="21"/>
      <c r="QZ8" s="21"/>
      <c r="RA8" s="21"/>
      <c r="RB8" s="21"/>
      <c r="RC8" s="21"/>
      <c r="RD8" s="21"/>
      <c r="RE8" s="21"/>
      <c r="RF8" s="21"/>
      <c r="RG8" s="21"/>
      <c r="RH8" s="21"/>
      <c r="RI8" s="21"/>
      <c r="RJ8" s="21"/>
      <c r="RK8" s="21"/>
      <c r="RL8" s="21"/>
      <c r="RM8" s="21"/>
      <c r="RN8" s="21"/>
      <c r="RO8" s="21"/>
      <c r="RP8" s="21"/>
      <c r="RQ8" s="21"/>
      <c r="RR8" s="21"/>
      <c r="RS8" s="21"/>
      <c r="RT8" s="21"/>
      <c r="RU8" s="21"/>
      <c r="RV8" s="21"/>
      <c r="RW8" s="21"/>
      <c r="RX8" s="21"/>
      <c r="RY8" s="21"/>
      <c r="RZ8" s="21"/>
      <c r="SA8" s="21"/>
      <c r="SB8" s="21"/>
      <c r="SC8" s="21"/>
      <c r="SD8" s="21"/>
      <c r="SE8" s="21"/>
      <c r="SF8" s="21"/>
      <c r="SG8" s="21"/>
      <c r="SH8" s="21"/>
      <c r="SI8" s="21"/>
      <c r="SJ8" s="21"/>
      <c r="SK8" s="21"/>
      <c r="SL8" s="21"/>
      <c r="SM8" s="21"/>
      <c r="SN8" s="21"/>
      <c r="SO8" s="21"/>
      <c r="SP8" s="21"/>
      <c r="SQ8" s="21"/>
      <c r="SR8" s="21"/>
      <c r="SS8" s="21"/>
      <c r="ST8" s="21"/>
      <c r="SU8" s="21"/>
      <c r="SV8" s="21"/>
      <c r="SW8" s="21"/>
      <c r="SX8" s="21"/>
      <c r="SY8" s="21"/>
      <c r="SZ8" s="21"/>
      <c r="TA8" s="21"/>
      <c r="TB8" s="21"/>
      <c r="TC8" s="21"/>
      <c r="TD8" s="21"/>
      <c r="TE8" s="21"/>
      <c r="TF8" s="21"/>
      <c r="TG8" s="21"/>
      <c r="TH8" s="21"/>
      <c r="TI8" s="21"/>
      <c r="TJ8" s="21"/>
      <c r="TK8" s="21"/>
      <c r="TL8" s="21"/>
      <c r="TM8" s="21"/>
      <c r="TN8" s="21"/>
      <c r="TO8" s="21"/>
      <c r="TP8" s="21"/>
      <c r="TQ8" s="21"/>
      <c r="TR8" s="21"/>
      <c r="TS8" s="21"/>
      <c r="TT8" s="21"/>
      <c r="TU8" s="21"/>
      <c r="TV8" s="21"/>
      <c r="TW8" s="21"/>
      <c r="TX8" s="21"/>
      <c r="TY8" s="21"/>
      <c r="TZ8" s="21"/>
      <c r="UA8" s="21"/>
      <c r="UB8" s="21"/>
      <c r="UC8" s="21"/>
      <c r="UD8" s="21"/>
      <c r="UE8" s="21"/>
      <c r="UF8" s="21"/>
      <c r="UG8" s="21"/>
      <c r="UH8" s="21"/>
      <c r="UI8" s="21"/>
      <c r="UJ8" s="21"/>
      <c r="UK8" s="21"/>
      <c r="UL8" s="21"/>
      <c r="UM8" s="21"/>
      <c r="UN8" s="21"/>
      <c r="UO8" s="21"/>
      <c r="UP8" s="21"/>
      <c r="UQ8" s="21"/>
      <c r="UR8" s="21"/>
      <c r="US8" s="21"/>
      <c r="UT8" s="21"/>
      <c r="UU8" s="21"/>
      <c r="UV8" s="21"/>
      <c r="UW8" s="21"/>
      <c r="UX8" s="21"/>
      <c r="UY8" s="21"/>
      <c r="UZ8" s="21"/>
      <c r="VA8" s="21"/>
      <c r="VB8" s="21"/>
      <c r="VC8" s="21"/>
      <c r="VD8" s="21"/>
      <c r="VE8" s="21"/>
      <c r="VF8" s="21"/>
      <c r="VG8" s="21"/>
      <c r="VH8" s="21"/>
      <c r="VI8" s="21"/>
      <c r="VJ8" s="21"/>
      <c r="VK8" s="21"/>
      <c r="VL8" s="21"/>
      <c r="VM8" s="21"/>
      <c r="VN8" s="21"/>
      <c r="VO8" s="21"/>
      <c r="VP8" s="21"/>
      <c r="VQ8" s="21"/>
      <c r="VR8" s="21"/>
      <c r="VS8" s="21"/>
      <c r="VT8" s="21"/>
      <c r="VU8" s="21"/>
      <c r="VV8" s="21"/>
      <c r="VW8" s="21"/>
      <c r="VX8" s="21"/>
      <c r="VY8" s="21"/>
      <c r="VZ8" s="21"/>
      <c r="WA8" s="21"/>
      <c r="WB8" s="21"/>
      <c r="WC8" s="21"/>
      <c r="WD8" s="21"/>
      <c r="WE8" s="21"/>
      <c r="WF8" s="21"/>
      <c r="WG8" s="21"/>
      <c r="WH8" s="21"/>
      <c r="WI8" s="21"/>
      <c r="WJ8" s="21"/>
      <c r="WK8" s="21"/>
      <c r="WL8" s="21"/>
      <c r="WM8" s="21"/>
      <c r="WN8" s="21"/>
      <c r="WO8" s="21"/>
      <c r="WP8" s="21"/>
      <c r="WQ8" s="21"/>
      <c r="WR8" s="21"/>
      <c r="WS8" s="21"/>
      <c r="WT8" s="21"/>
      <c r="WU8" s="21"/>
      <c r="WV8" s="21"/>
      <c r="WW8" s="21"/>
      <c r="WX8" s="21"/>
      <c r="WY8" s="21"/>
      <c r="WZ8" s="21"/>
      <c r="XA8" s="21"/>
      <c r="XB8" s="21"/>
      <c r="XC8" s="21"/>
      <c r="XD8" s="21"/>
      <c r="XE8" s="21"/>
      <c r="XF8" s="21"/>
      <c r="XG8" s="21"/>
      <c r="XH8" s="21"/>
      <c r="XI8" s="21"/>
      <c r="XJ8" s="21"/>
      <c r="XK8" s="21"/>
      <c r="XL8" s="21"/>
      <c r="XM8" s="21"/>
      <c r="XN8" s="21"/>
      <c r="XO8" s="21"/>
      <c r="XP8" s="21"/>
      <c r="XQ8" s="21"/>
      <c r="XR8" s="21"/>
      <c r="XS8" s="21"/>
      <c r="XT8" s="21"/>
      <c r="XU8" s="21"/>
      <c r="XV8" s="21"/>
      <c r="XW8" s="21"/>
      <c r="XX8" s="21"/>
      <c r="XY8" s="21"/>
      <c r="XZ8" s="21"/>
      <c r="YA8" s="21"/>
      <c r="YB8" s="21"/>
      <c r="YC8" s="21"/>
      <c r="YD8" s="21"/>
      <c r="YE8" s="21"/>
      <c r="YF8" s="21"/>
      <c r="YG8" s="21"/>
      <c r="YH8" s="21"/>
      <c r="YI8" s="21"/>
      <c r="YJ8" s="21"/>
      <c r="YK8" s="21"/>
      <c r="YL8" s="21"/>
      <c r="YM8" s="21"/>
      <c r="YN8" s="21"/>
      <c r="YO8" s="21"/>
      <c r="YP8" s="21"/>
      <c r="YQ8" s="21"/>
      <c r="YR8" s="21"/>
      <c r="YS8" s="21"/>
      <c r="YT8" s="21"/>
      <c r="YU8" s="21"/>
      <c r="YV8" s="21"/>
      <c r="YW8" s="21"/>
      <c r="YX8" s="21"/>
      <c r="YY8" s="21"/>
      <c r="YZ8" s="21"/>
      <c r="ZA8" s="21"/>
      <c r="ZB8" s="21"/>
      <c r="ZC8" s="21"/>
      <c r="ZD8" s="21"/>
      <c r="ZE8" s="21"/>
      <c r="ZF8" s="21"/>
      <c r="ZG8" s="21"/>
      <c r="ZH8" s="21"/>
      <c r="ZI8" s="21"/>
      <c r="ZJ8" s="21"/>
      <c r="ZK8" s="21"/>
      <c r="ZL8" s="21"/>
      <c r="ZM8" s="21"/>
      <c r="ZN8" s="21"/>
      <c r="ZO8" s="21"/>
      <c r="ZP8" s="21"/>
      <c r="ZQ8" s="21"/>
      <c r="ZR8" s="21"/>
      <c r="ZS8" s="21"/>
      <c r="ZT8" s="21"/>
      <c r="ZU8" s="21"/>
      <c r="ZV8" s="21"/>
      <c r="ZW8" s="21"/>
      <c r="ZX8" s="21"/>
      <c r="ZY8" s="21"/>
      <c r="ZZ8" s="21"/>
      <c r="AAA8" s="21"/>
      <c r="AAB8" s="21"/>
      <c r="AAC8" s="21"/>
      <c r="AAD8" s="21"/>
      <c r="AAE8" s="21"/>
      <c r="AAF8" s="21"/>
      <c r="AAG8" s="21"/>
      <c r="AAH8" s="21"/>
      <c r="AAI8" s="21"/>
      <c r="AAJ8" s="21"/>
      <c r="AAK8" s="21"/>
      <c r="AAL8" s="21"/>
      <c r="AAM8" s="21"/>
      <c r="AAN8" s="21"/>
      <c r="AAO8" s="21"/>
    </row>
    <row r="9" spans="1:717" s="35" customFormat="1">
      <c r="A9" s="60" t="s">
        <v>277</v>
      </c>
      <c r="B9" s="238">
        <v>5820.1726870000002</v>
      </c>
      <c r="C9" s="238">
        <v>2688</v>
      </c>
      <c r="D9" s="238">
        <v>1928</v>
      </c>
      <c r="E9" s="238">
        <v>0</v>
      </c>
      <c r="F9" s="238">
        <v>1</v>
      </c>
      <c r="G9" s="238">
        <v>1</v>
      </c>
      <c r="H9" s="239">
        <v>28</v>
      </c>
      <c r="I9" s="244">
        <f>SUM(B9:H9)</f>
        <v>10466.172687</v>
      </c>
      <c r="J9" s="246">
        <v>676880.15746999998</v>
      </c>
      <c r="K9" s="247">
        <v>327506.74745099992</v>
      </c>
      <c r="L9" s="247">
        <v>2288746.8605389996</v>
      </c>
      <c r="M9" s="247">
        <v>0</v>
      </c>
      <c r="N9" s="247">
        <v>65.020864000000003</v>
      </c>
      <c r="O9" s="247">
        <v>170.679768</v>
      </c>
      <c r="P9" s="248">
        <v>40076.278446000004</v>
      </c>
      <c r="Q9" s="244">
        <f>SUM(J9:P9)</f>
        <v>3333445.7445379994</v>
      </c>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c r="IW9" s="21"/>
      <c r="IX9" s="21"/>
      <c r="IY9" s="21"/>
      <c r="IZ9" s="21"/>
      <c r="JA9" s="21"/>
      <c r="JB9" s="21"/>
      <c r="JC9" s="21"/>
      <c r="JD9" s="21"/>
      <c r="JE9" s="21"/>
      <c r="JF9" s="21"/>
      <c r="JG9" s="21"/>
      <c r="JH9" s="21"/>
      <c r="JI9" s="21"/>
      <c r="JJ9" s="21"/>
      <c r="JK9" s="21"/>
      <c r="JL9" s="21"/>
      <c r="JM9" s="21"/>
      <c r="JN9" s="21"/>
      <c r="JO9" s="21"/>
      <c r="JP9" s="21"/>
      <c r="JQ9" s="21"/>
      <c r="JR9" s="21"/>
      <c r="JS9" s="21"/>
      <c r="JT9" s="21"/>
      <c r="JU9" s="21"/>
      <c r="JV9" s="21"/>
      <c r="JW9" s="21"/>
      <c r="JX9" s="21"/>
      <c r="JY9" s="21"/>
      <c r="JZ9" s="21"/>
      <c r="KA9" s="21"/>
      <c r="KB9" s="21"/>
      <c r="KC9" s="21"/>
      <c r="KD9" s="21"/>
      <c r="KE9" s="21"/>
      <c r="KF9" s="21"/>
      <c r="KG9" s="21"/>
      <c r="KH9" s="21"/>
      <c r="KI9" s="21"/>
      <c r="KJ9" s="21"/>
      <c r="KK9" s="21"/>
      <c r="KL9" s="21"/>
      <c r="KM9" s="21"/>
      <c r="KN9" s="21"/>
      <c r="KO9" s="21"/>
      <c r="KP9" s="21"/>
      <c r="KQ9" s="21"/>
      <c r="KR9" s="21"/>
      <c r="KS9" s="21"/>
      <c r="KT9" s="21"/>
      <c r="KU9" s="21"/>
      <c r="KV9" s="21"/>
      <c r="KW9" s="21"/>
      <c r="KX9" s="21"/>
      <c r="KY9" s="21"/>
      <c r="KZ9" s="21"/>
      <c r="LA9" s="21"/>
      <c r="LB9" s="21"/>
      <c r="LC9" s="21"/>
      <c r="LD9" s="21"/>
      <c r="LE9" s="21"/>
      <c r="LF9" s="21"/>
      <c r="LG9" s="21"/>
      <c r="LH9" s="21"/>
      <c r="LI9" s="21"/>
      <c r="LJ9" s="21"/>
      <c r="LK9" s="21"/>
      <c r="LL9" s="21"/>
      <c r="LM9" s="21"/>
      <c r="LN9" s="21"/>
      <c r="LO9" s="21"/>
      <c r="LP9" s="21"/>
      <c r="LQ9" s="21"/>
      <c r="LR9" s="21"/>
      <c r="LS9" s="21"/>
      <c r="LT9" s="21"/>
      <c r="LU9" s="21"/>
      <c r="LV9" s="21"/>
      <c r="LW9" s="21"/>
      <c r="LX9" s="21"/>
      <c r="LY9" s="21"/>
      <c r="LZ9" s="21"/>
      <c r="MA9" s="21"/>
      <c r="MB9" s="21"/>
      <c r="MC9" s="21"/>
      <c r="MD9" s="21"/>
      <c r="ME9" s="21"/>
      <c r="MF9" s="21"/>
      <c r="MG9" s="21"/>
      <c r="MH9" s="21"/>
      <c r="MI9" s="21"/>
      <c r="MJ9" s="21"/>
      <c r="MK9" s="21"/>
      <c r="ML9" s="21"/>
      <c r="MM9" s="21"/>
      <c r="MN9" s="21"/>
      <c r="MO9" s="21"/>
      <c r="MP9" s="21"/>
      <c r="MQ9" s="21"/>
      <c r="MR9" s="21"/>
      <c r="MS9" s="21"/>
      <c r="MT9" s="21"/>
      <c r="MU9" s="21"/>
      <c r="MV9" s="21"/>
      <c r="MW9" s="21"/>
      <c r="MX9" s="21"/>
      <c r="MY9" s="21"/>
      <c r="MZ9" s="21"/>
      <c r="NA9" s="21"/>
      <c r="NB9" s="21"/>
      <c r="NC9" s="21"/>
      <c r="ND9" s="21"/>
      <c r="NE9" s="21"/>
      <c r="NF9" s="21"/>
      <c r="NG9" s="21"/>
      <c r="NH9" s="21"/>
      <c r="NI9" s="21"/>
      <c r="NJ9" s="21"/>
      <c r="NK9" s="21"/>
      <c r="NL9" s="21"/>
      <c r="NM9" s="21"/>
      <c r="NN9" s="21"/>
      <c r="NO9" s="21"/>
      <c r="NP9" s="21"/>
      <c r="NQ9" s="21"/>
      <c r="NR9" s="21"/>
      <c r="NS9" s="21"/>
      <c r="NT9" s="21"/>
      <c r="NU9" s="21"/>
      <c r="NV9" s="21"/>
      <c r="NW9" s="21"/>
      <c r="NX9" s="21"/>
      <c r="NY9" s="21"/>
      <c r="NZ9" s="21"/>
      <c r="OA9" s="21"/>
      <c r="OB9" s="21"/>
      <c r="OC9" s="21"/>
      <c r="OD9" s="21"/>
      <c r="OE9" s="21"/>
      <c r="OF9" s="21"/>
      <c r="OG9" s="21"/>
      <c r="OH9" s="21"/>
      <c r="OI9" s="21"/>
      <c r="OJ9" s="21"/>
      <c r="OK9" s="21"/>
      <c r="OL9" s="21"/>
      <c r="OM9" s="21"/>
      <c r="ON9" s="21"/>
      <c r="OO9" s="21"/>
      <c r="OP9" s="21"/>
      <c r="OQ9" s="21"/>
      <c r="OR9" s="21"/>
      <c r="OS9" s="21"/>
      <c r="OT9" s="21"/>
      <c r="OU9" s="21"/>
      <c r="OV9" s="21"/>
      <c r="OW9" s="21"/>
      <c r="OX9" s="21"/>
      <c r="OY9" s="21"/>
      <c r="OZ9" s="21"/>
      <c r="PA9" s="21"/>
      <c r="PB9" s="21"/>
      <c r="PC9" s="21"/>
      <c r="PD9" s="21"/>
      <c r="PE9" s="21"/>
      <c r="PF9" s="21"/>
      <c r="PG9" s="21"/>
      <c r="PH9" s="21"/>
      <c r="PI9" s="21"/>
      <c r="PJ9" s="21"/>
      <c r="PK9" s="21"/>
      <c r="PL9" s="21"/>
      <c r="PM9" s="21"/>
      <c r="PN9" s="21"/>
      <c r="PO9" s="21"/>
      <c r="PP9" s="21"/>
      <c r="PQ9" s="21"/>
      <c r="PR9" s="21"/>
      <c r="PS9" s="21"/>
      <c r="PT9" s="21"/>
      <c r="PU9" s="21"/>
      <c r="PV9" s="21"/>
      <c r="PW9" s="21"/>
      <c r="PX9" s="21"/>
      <c r="PY9" s="21"/>
      <c r="PZ9" s="21"/>
      <c r="QA9" s="21"/>
      <c r="QB9" s="21"/>
      <c r="QC9" s="21"/>
      <c r="QD9" s="21"/>
      <c r="QE9" s="21"/>
      <c r="QF9" s="21"/>
      <c r="QG9" s="21"/>
      <c r="QH9" s="21"/>
      <c r="QI9" s="21"/>
      <c r="QJ9" s="21"/>
      <c r="QK9" s="21"/>
      <c r="QL9" s="21"/>
      <c r="QM9" s="21"/>
      <c r="QN9" s="21"/>
      <c r="QO9" s="21"/>
      <c r="QP9" s="21"/>
      <c r="QQ9" s="21"/>
      <c r="QR9" s="21"/>
      <c r="QS9" s="21"/>
      <c r="QT9" s="21"/>
      <c r="QU9" s="21"/>
      <c r="QV9" s="21"/>
      <c r="QW9" s="21"/>
      <c r="QX9" s="21"/>
      <c r="QY9" s="21"/>
      <c r="QZ9" s="21"/>
      <c r="RA9" s="21"/>
      <c r="RB9" s="21"/>
      <c r="RC9" s="21"/>
      <c r="RD9" s="21"/>
      <c r="RE9" s="21"/>
      <c r="RF9" s="21"/>
      <c r="RG9" s="21"/>
      <c r="RH9" s="21"/>
      <c r="RI9" s="21"/>
      <c r="RJ9" s="21"/>
      <c r="RK9" s="21"/>
      <c r="RL9" s="21"/>
      <c r="RM9" s="21"/>
      <c r="RN9" s="21"/>
      <c r="RO9" s="21"/>
      <c r="RP9" s="21"/>
      <c r="RQ9" s="21"/>
      <c r="RR9" s="21"/>
      <c r="RS9" s="21"/>
      <c r="RT9" s="21"/>
      <c r="RU9" s="21"/>
      <c r="RV9" s="21"/>
      <c r="RW9" s="21"/>
      <c r="RX9" s="21"/>
      <c r="RY9" s="21"/>
      <c r="RZ9" s="21"/>
      <c r="SA9" s="21"/>
      <c r="SB9" s="21"/>
      <c r="SC9" s="21"/>
      <c r="SD9" s="21"/>
      <c r="SE9" s="21"/>
      <c r="SF9" s="21"/>
      <c r="SG9" s="21"/>
      <c r="SH9" s="21"/>
      <c r="SI9" s="21"/>
      <c r="SJ9" s="21"/>
      <c r="SK9" s="21"/>
      <c r="SL9" s="21"/>
      <c r="SM9" s="21"/>
      <c r="SN9" s="21"/>
      <c r="SO9" s="21"/>
      <c r="SP9" s="21"/>
      <c r="SQ9" s="21"/>
      <c r="SR9" s="21"/>
      <c r="SS9" s="21"/>
      <c r="ST9" s="21"/>
      <c r="SU9" s="21"/>
      <c r="SV9" s="21"/>
      <c r="SW9" s="21"/>
      <c r="SX9" s="21"/>
      <c r="SY9" s="21"/>
      <c r="SZ9" s="21"/>
      <c r="TA9" s="21"/>
      <c r="TB9" s="21"/>
      <c r="TC9" s="21"/>
      <c r="TD9" s="21"/>
      <c r="TE9" s="21"/>
      <c r="TF9" s="21"/>
      <c r="TG9" s="21"/>
      <c r="TH9" s="21"/>
      <c r="TI9" s="21"/>
      <c r="TJ9" s="21"/>
      <c r="TK9" s="21"/>
      <c r="TL9" s="21"/>
      <c r="TM9" s="21"/>
      <c r="TN9" s="21"/>
      <c r="TO9" s="21"/>
      <c r="TP9" s="21"/>
      <c r="TQ9" s="21"/>
      <c r="TR9" s="21"/>
      <c r="TS9" s="21"/>
      <c r="TT9" s="21"/>
      <c r="TU9" s="21"/>
      <c r="TV9" s="21"/>
      <c r="TW9" s="21"/>
      <c r="TX9" s="21"/>
      <c r="TY9" s="21"/>
      <c r="TZ9" s="21"/>
      <c r="UA9" s="21"/>
      <c r="UB9" s="21"/>
      <c r="UC9" s="21"/>
      <c r="UD9" s="21"/>
      <c r="UE9" s="21"/>
      <c r="UF9" s="21"/>
      <c r="UG9" s="21"/>
      <c r="UH9" s="21"/>
      <c r="UI9" s="21"/>
      <c r="UJ9" s="21"/>
      <c r="UK9" s="21"/>
      <c r="UL9" s="21"/>
      <c r="UM9" s="21"/>
      <c r="UN9" s="21"/>
      <c r="UO9" s="21"/>
      <c r="UP9" s="21"/>
      <c r="UQ9" s="21"/>
      <c r="UR9" s="21"/>
      <c r="US9" s="21"/>
      <c r="UT9" s="21"/>
      <c r="UU9" s="21"/>
      <c r="UV9" s="21"/>
      <c r="UW9" s="21"/>
      <c r="UX9" s="21"/>
      <c r="UY9" s="21"/>
      <c r="UZ9" s="21"/>
      <c r="VA9" s="21"/>
      <c r="VB9" s="21"/>
      <c r="VC9" s="21"/>
      <c r="VD9" s="21"/>
      <c r="VE9" s="21"/>
      <c r="VF9" s="21"/>
      <c r="VG9" s="21"/>
      <c r="VH9" s="21"/>
      <c r="VI9" s="21"/>
      <c r="VJ9" s="21"/>
      <c r="VK9" s="21"/>
      <c r="VL9" s="21"/>
      <c r="VM9" s="21"/>
      <c r="VN9" s="21"/>
      <c r="VO9" s="21"/>
      <c r="VP9" s="21"/>
      <c r="VQ9" s="21"/>
      <c r="VR9" s="21"/>
      <c r="VS9" s="21"/>
      <c r="VT9" s="21"/>
      <c r="VU9" s="21"/>
      <c r="VV9" s="21"/>
      <c r="VW9" s="21"/>
      <c r="VX9" s="21"/>
      <c r="VY9" s="21"/>
      <c r="VZ9" s="21"/>
      <c r="WA9" s="21"/>
      <c r="WB9" s="21"/>
      <c r="WC9" s="21"/>
      <c r="WD9" s="21"/>
      <c r="WE9" s="21"/>
      <c r="WF9" s="21"/>
      <c r="WG9" s="21"/>
      <c r="WH9" s="21"/>
      <c r="WI9" s="21"/>
      <c r="WJ9" s="21"/>
      <c r="WK9" s="21"/>
      <c r="WL9" s="21"/>
      <c r="WM9" s="21"/>
      <c r="WN9" s="21"/>
      <c r="WO9" s="21"/>
      <c r="WP9" s="21"/>
      <c r="WQ9" s="21"/>
      <c r="WR9" s="21"/>
      <c r="WS9" s="21"/>
      <c r="WT9" s="21"/>
      <c r="WU9" s="21"/>
      <c r="WV9" s="21"/>
      <c r="WW9" s="21"/>
      <c r="WX9" s="21"/>
      <c r="WY9" s="21"/>
      <c r="WZ9" s="21"/>
      <c r="XA9" s="21"/>
      <c r="XB9" s="21"/>
      <c r="XC9" s="21"/>
      <c r="XD9" s="21"/>
      <c r="XE9" s="21"/>
      <c r="XF9" s="21"/>
      <c r="XG9" s="21"/>
      <c r="XH9" s="21"/>
      <c r="XI9" s="21"/>
      <c r="XJ9" s="21"/>
      <c r="XK9" s="21"/>
      <c r="XL9" s="21"/>
      <c r="XM9" s="21"/>
      <c r="XN9" s="21"/>
      <c r="XO9" s="21"/>
      <c r="XP9" s="21"/>
      <c r="XQ9" s="21"/>
      <c r="XR9" s="21"/>
      <c r="XS9" s="21"/>
      <c r="XT9" s="21"/>
      <c r="XU9" s="21"/>
      <c r="XV9" s="21"/>
      <c r="XW9" s="21"/>
      <c r="XX9" s="21"/>
      <c r="XY9" s="21"/>
      <c r="XZ9" s="21"/>
      <c r="YA9" s="21"/>
      <c r="YB9" s="21"/>
      <c r="YC9" s="21"/>
      <c r="YD9" s="21"/>
      <c r="YE9" s="21"/>
      <c r="YF9" s="21"/>
      <c r="YG9" s="21"/>
      <c r="YH9" s="21"/>
      <c r="YI9" s="21"/>
      <c r="YJ9" s="21"/>
      <c r="YK9" s="21"/>
      <c r="YL9" s="21"/>
      <c r="YM9" s="21"/>
      <c r="YN9" s="21"/>
      <c r="YO9" s="21"/>
      <c r="YP9" s="21"/>
      <c r="YQ9" s="21"/>
      <c r="YR9" s="21"/>
      <c r="YS9" s="21"/>
      <c r="YT9" s="21"/>
      <c r="YU9" s="21"/>
      <c r="YV9" s="21"/>
      <c r="YW9" s="21"/>
      <c r="YX9" s="21"/>
      <c r="YY9" s="21"/>
      <c r="YZ9" s="21"/>
      <c r="ZA9" s="21"/>
      <c r="ZB9" s="21"/>
      <c r="ZC9" s="21"/>
      <c r="ZD9" s="21"/>
      <c r="ZE9" s="21"/>
      <c r="ZF9" s="21"/>
      <c r="ZG9" s="21"/>
      <c r="ZH9" s="21"/>
      <c r="ZI9" s="21"/>
      <c r="ZJ9" s="21"/>
      <c r="ZK9" s="21"/>
      <c r="ZL9" s="21"/>
      <c r="ZM9" s="21"/>
      <c r="ZN9" s="21"/>
      <c r="ZO9" s="21"/>
      <c r="ZP9" s="21"/>
      <c r="ZQ9" s="21"/>
      <c r="ZR9" s="21"/>
      <c r="ZS9" s="21"/>
      <c r="ZT9" s="21"/>
      <c r="ZU9" s="21"/>
      <c r="ZV9" s="21"/>
      <c r="ZW9" s="21"/>
      <c r="ZX9" s="21"/>
      <c r="ZY9" s="21"/>
      <c r="ZZ9" s="21"/>
      <c r="AAA9" s="21"/>
      <c r="AAB9" s="21"/>
      <c r="AAC9" s="21"/>
      <c r="AAD9" s="21"/>
      <c r="AAE9" s="21"/>
      <c r="AAF9" s="21"/>
      <c r="AAG9" s="21"/>
      <c r="AAH9" s="21"/>
      <c r="AAI9" s="21"/>
      <c r="AAJ9" s="21"/>
      <c r="AAK9" s="21"/>
      <c r="AAL9" s="21"/>
      <c r="AAM9" s="21"/>
      <c r="AAN9" s="21"/>
      <c r="AAO9" s="21"/>
    </row>
    <row r="10" spans="1:717" s="35" customFormat="1">
      <c r="A10" s="60" t="s">
        <v>278</v>
      </c>
      <c r="B10" s="238">
        <v>38</v>
      </c>
      <c r="C10" s="238">
        <v>638</v>
      </c>
      <c r="D10" s="238">
        <v>1003</v>
      </c>
      <c r="E10" s="238">
        <v>0</v>
      </c>
      <c r="F10" s="238">
        <v>3</v>
      </c>
      <c r="G10" s="238">
        <v>4</v>
      </c>
      <c r="H10" s="239">
        <v>26</v>
      </c>
      <c r="I10" s="244">
        <f t="shared" si="0"/>
        <v>1712</v>
      </c>
      <c r="J10" s="246">
        <v>515637.38161799998</v>
      </c>
      <c r="K10" s="247">
        <v>111199.912302</v>
      </c>
      <c r="L10" s="247">
        <v>1212562.9657350001</v>
      </c>
      <c r="M10" s="247">
        <v>0</v>
      </c>
      <c r="N10" s="247">
        <v>994.93183899999997</v>
      </c>
      <c r="O10" s="247">
        <v>1791824.8125</v>
      </c>
      <c r="P10" s="248">
        <v>11528038.950083999</v>
      </c>
      <c r="Q10" s="244">
        <f t="shared" si="1"/>
        <v>15160258.954078</v>
      </c>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1"/>
      <c r="BA10" s="21"/>
      <c r="BB10" s="21"/>
      <c r="BC10" s="21"/>
      <c r="BD10" s="21"/>
      <c r="BE10" s="21"/>
      <c r="BF10" s="21"/>
      <c r="BG10" s="21"/>
      <c r="BH10" s="21"/>
      <c r="BI10" s="21"/>
      <c r="BJ10" s="21"/>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c r="DS10" s="21"/>
      <c r="DT10" s="21"/>
      <c r="DU10" s="21"/>
      <c r="DV10" s="21"/>
      <c r="DW10" s="21"/>
      <c r="DX10" s="21"/>
      <c r="DY10" s="21"/>
      <c r="DZ10" s="21"/>
      <c r="EA10" s="21"/>
      <c r="EB10" s="21"/>
      <c r="EC10" s="21"/>
      <c r="ED10" s="21"/>
      <c r="EE10" s="21"/>
      <c r="EF10" s="21"/>
      <c r="EG10" s="21"/>
      <c r="EH10" s="21"/>
      <c r="EI10" s="21"/>
      <c r="EJ10" s="21"/>
      <c r="EK10" s="21"/>
      <c r="EL10" s="21"/>
      <c r="EM10" s="21"/>
      <c r="EN10" s="21"/>
      <c r="EO10" s="21"/>
      <c r="EP10" s="21"/>
      <c r="EQ10" s="21"/>
      <c r="ER10" s="21"/>
      <c r="ES10" s="21"/>
      <c r="ET10" s="21"/>
      <c r="EU10" s="21"/>
      <c r="EV10" s="21"/>
      <c r="EW10" s="21"/>
      <c r="EX10" s="21"/>
      <c r="EY10" s="21"/>
      <c r="EZ10" s="21"/>
      <c r="FA10" s="21"/>
      <c r="FB10" s="21"/>
      <c r="FC10" s="21"/>
      <c r="FD10" s="21"/>
      <c r="FE10" s="21"/>
      <c r="FF10" s="21"/>
      <c r="FG10" s="21"/>
      <c r="FH10" s="21"/>
      <c r="FI10" s="21"/>
      <c r="FJ10" s="21"/>
      <c r="FK10" s="21"/>
      <c r="FL10" s="21"/>
      <c r="FM10" s="21"/>
      <c r="FN10" s="21"/>
      <c r="FO10" s="21"/>
      <c r="FP10" s="21"/>
      <c r="FQ10" s="21"/>
      <c r="FR10" s="21"/>
      <c r="FS10" s="21"/>
      <c r="FT10" s="21"/>
      <c r="FU10" s="21"/>
      <c r="FV10" s="21"/>
      <c r="FW10" s="21"/>
      <c r="FX10" s="21"/>
      <c r="FY10" s="21"/>
      <c r="FZ10" s="21"/>
      <c r="GA10" s="21"/>
      <c r="GB10" s="21"/>
      <c r="GC10" s="21"/>
      <c r="GD10" s="21"/>
      <c r="GE10" s="21"/>
      <c r="GF10" s="21"/>
      <c r="GG10" s="21"/>
      <c r="GH10" s="21"/>
      <c r="GI10" s="21"/>
      <c r="GJ10" s="21"/>
      <c r="GK10" s="21"/>
      <c r="GL10" s="21"/>
      <c r="GM10" s="21"/>
      <c r="GN10" s="21"/>
      <c r="GO10" s="21"/>
      <c r="GP10" s="21"/>
      <c r="GQ10" s="21"/>
      <c r="GR10" s="21"/>
      <c r="GS10" s="21"/>
      <c r="GT10" s="21"/>
      <c r="GU10" s="21"/>
      <c r="GV10" s="21"/>
      <c r="GW10" s="21"/>
      <c r="GX10" s="21"/>
      <c r="GY10" s="21"/>
      <c r="GZ10" s="21"/>
      <c r="HA10" s="21"/>
      <c r="HB10" s="21"/>
      <c r="HC10" s="21"/>
      <c r="HD10" s="21"/>
      <c r="HE10" s="21"/>
      <c r="HF10" s="21"/>
      <c r="HG10" s="21"/>
      <c r="HH10" s="21"/>
      <c r="HI10" s="21"/>
      <c r="HJ10" s="21"/>
      <c r="HK10" s="21"/>
      <c r="HL10" s="21"/>
      <c r="HM10" s="21"/>
      <c r="HN10" s="21"/>
      <c r="HO10" s="21"/>
      <c r="HP10" s="21"/>
      <c r="HQ10" s="21"/>
      <c r="HR10" s="21"/>
      <c r="HS10" s="21"/>
      <c r="HT10" s="21"/>
      <c r="HU10" s="21"/>
      <c r="HV10" s="21"/>
      <c r="HW10" s="21"/>
      <c r="HX10" s="21"/>
      <c r="HY10" s="21"/>
      <c r="HZ10" s="21"/>
      <c r="IA10" s="21"/>
      <c r="IB10" s="21"/>
      <c r="IC10" s="21"/>
      <c r="ID10" s="21"/>
      <c r="IE10" s="21"/>
      <c r="IF10" s="21"/>
      <c r="IG10" s="21"/>
      <c r="IH10" s="21"/>
      <c r="II10" s="21"/>
      <c r="IJ10" s="21"/>
      <c r="IK10" s="21"/>
      <c r="IL10" s="21"/>
      <c r="IM10" s="21"/>
      <c r="IN10" s="21"/>
      <c r="IO10" s="21"/>
      <c r="IP10" s="21"/>
      <c r="IQ10" s="21"/>
      <c r="IR10" s="21"/>
      <c r="IS10" s="21"/>
      <c r="IT10" s="21"/>
      <c r="IU10" s="21"/>
      <c r="IV10" s="21"/>
      <c r="IW10" s="21"/>
      <c r="IX10" s="21"/>
      <c r="IY10" s="21"/>
      <c r="IZ10" s="21"/>
      <c r="JA10" s="21"/>
      <c r="JB10" s="21"/>
      <c r="JC10" s="21"/>
      <c r="JD10" s="21"/>
      <c r="JE10" s="21"/>
      <c r="JF10" s="21"/>
      <c r="JG10" s="21"/>
      <c r="JH10" s="21"/>
      <c r="JI10" s="21"/>
      <c r="JJ10" s="21"/>
      <c r="JK10" s="21"/>
      <c r="JL10" s="21"/>
      <c r="JM10" s="21"/>
      <c r="JN10" s="21"/>
      <c r="JO10" s="21"/>
      <c r="JP10" s="21"/>
      <c r="JQ10" s="21"/>
      <c r="JR10" s="21"/>
      <c r="JS10" s="21"/>
      <c r="JT10" s="21"/>
      <c r="JU10" s="21"/>
      <c r="JV10" s="21"/>
      <c r="JW10" s="21"/>
      <c r="JX10" s="21"/>
      <c r="JY10" s="21"/>
      <c r="JZ10" s="21"/>
      <c r="KA10" s="21"/>
      <c r="KB10" s="21"/>
      <c r="KC10" s="21"/>
      <c r="KD10" s="21"/>
      <c r="KE10" s="21"/>
      <c r="KF10" s="21"/>
      <c r="KG10" s="21"/>
      <c r="KH10" s="21"/>
      <c r="KI10" s="21"/>
      <c r="KJ10" s="21"/>
      <c r="KK10" s="21"/>
      <c r="KL10" s="21"/>
      <c r="KM10" s="21"/>
      <c r="KN10" s="21"/>
      <c r="KO10" s="21"/>
      <c r="KP10" s="21"/>
      <c r="KQ10" s="21"/>
      <c r="KR10" s="21"/>
      <c r="KS10" s="21"/>
      <c r="KT10" s="21"/>
      <c r="KU10" s="21"/>
      <c r="KV10" s="21"/>
      <c r="KW10" s="21"/>
      <c r="KX10" s="21"/>
      <c r="KY10" s="21"/>
      <c r="KZ10" s="21"/>
      <c r="LA10" s="21"/>
      <c r="LB10" s="21"/>
      <c r="LC10" s="21"/>
      <c r="LD10" s="21"/>
      <c r="LE10" s="21"/>
      <c r="LF10" s="21"/>
      <c r="LG10" s="21"/>
      <c r="LH10" s="21"/>
      <c r="LI10" s="21"/>
      <c r="LJ10" s="21"/>
      <c r="LK10" s="21"/>
      <c r="LL10" s="21"/>
      <c r="LM10" s="21"/>
      <c r="LN10" s="21"/>
      <c r="LO10" s="21"/>
      <c r="LP10" s="21"/>
      <c r="LQ10" s="21"/>
      <c r="LR10" s="21"/>
      <c r="LS10" s="21"/>
      <c r="LT10" s="21"/>
      <c r="LU10" s="21"/>
      <c r="LV10" s="21"/>
      <c r="LW10" s="21"/>
      <c r="LX10" s="21"/>
      <c r="LY10" s="21"/>
      <c r="LZ10" s="21"/>
      <c r="MA10" s="21"/>
      <c r="MB10" s="21"/>
      <c r="MC10" s="21"/>
      <c r="MD10" s="21"/>
      <c r="ME10" s="21"/>
      <c r="MF10" s="21"/>
      <c r="MG10" s="21"/>
      <c r="MH10" s="21"/>
      <c r="MI10" s="21"/>
      <c r="MJ10" s="21"/>
      <c r="MK10" s="21"/>
      <c r="ML10" s="21"/>
      <c r="MM10" s="21"/>
      <c r="MN10" s="21"/>
      <c r="MO10" s="21"/>
      <c r="MP10" s="21"/>
      <c r="MQ10" s="21"/>
      <c r="MR10" s="21"/>
      <c r="MS10" s="21"/>
      <c r="MT10" s="21"/>
      <c r="MU10" s="21"/>
      <c r="MV10" s="21"/>
      <c r="MW10" s="21"/>
      <c r="MX10" s="21"/>
      <c r="MY10" s="21"/>
      <c r="MZ10" s="21"/>
      <c r="NA10" s="21"/>
      <c r="NB10" s="21"/>
      <c r="NC10" s="21"/>
      <c r="ND10" s="21"/>
      <c r="NE10" s="21"/>
      <c r="NF10" s="21"/>
      <c r="NG10" s="21"/>
      <c r="NH10" s="21"/>
      <c r="NI10" s="21"/>
      <c r="NJ10" s="21"/>
      <c r="NK10" s="21"/>
      <c r="NL10" s="21"/>
      <c r="NM10" s="21"/>
      <c r="NN10" s="21"/>
      <c r="NO10" s="21"/>
      <c r="NP10" s="21"/>
      <c r="NQ10" s="21"/>
      <c r="NR10" s="21"/>
      <c r="NS10" s="21"/>
      <c r="NT10" s="21"/>
      <c r="NU10" s="21"/>
      <c r="NV10" s="21"/>
      <c r="NW10" s="21"/>
      <c r="NX10" s="21"/>
      <c r="NY10" s="21"/>
      <c r="NZ10" s="21"/>
      <c r="OA10" s="21"/>
      <c r="OB10" s="21"/>
      <c r="OC10" s="21"/>
      <c r="OD10" s="21"/>
      <c r="OE10" s="21"/>
      <c r="OF10" s="21"/>
      <c r="OG10" s="21"/>
      <c r="OH10" s="21"/>
      <c r="OI10" s="21"/>
      <c r="OJ10" s="21"/>
      <c r="OK10" s="21"/>
      <c r="OL10" s="21"/>
      <c r="OM10" s="21"/>
      <c r="ON10" s="21"/>
      <c r="OO10" s="21"/>
      <c r="OP10" s="21"/>
      <c r="OQ10" s="21"/>
      <c r="OR10" s="21"/>
      <c r="OS10" s="21"/>
      <c r="OT10" s="21"/>
      <c r="OU10" s="21"/>
      <c r="OV10" s="21"/>
      <c r="OW10" s="21"/>
      <c r="OX10" s="21"/>
      <c r="OY10" s="21"/>
      <c r="OZ10" s="21"/>
      <c r="PA10" s="21"/>
      <c r="PB10" s="21"/>
      <c r="PC10" s="21"/>
      <c r="PD10" s="21"/>
      <c r="PE10" s="21"/>
      <c r="PF10" s="21"/>
      <c r="PG10" s="21"/>
      <c r="PH10" s="21"/>
      <c r="PI10" s="21"/>
      <c r="PJ10" s="21"/>
      <c r="PK10" s="21"/>
      <c r="PL10" s="21"/>
      <c r="PM10" s="21"/>
      <c r="PN10" s="21"/>
      <c r="PO10" s="21"/>
      <c r="PP10" s="21"/>
      <c r="PQ10" s="21"/>
      <c r="PR10" s="21"/>
      <c r="PS10" s="21"/>
      <c r="PT10" s="21"/>
      <c r="PU10" s="21"/>
      <c r="PV10" s="21"/>
      <c r="PW10" s="21"/>
      <c r="PX10" s="21"/>
      <c r="PY10" s="21"/>
      <c r="PZ10" s="21"/>
      <c r="QA10" s="21"/>
      <c r="QB10" s="21"/>
      <c r="QC10" s="21"/>
      <c r="QD10" s="21"/>
      <c r="QE10" s="21"/>
      <c r="QF10" s="21"/>
      <c r="QG10" s="21"/>
      <c r="QH10" s="21"/>
      <c r="QI10" s="21"/>
      <c r="QJ10" s="21"/>
      <c r="QK10" s="21"/>
      <c r="QL10" s="21"/>
      <c r="QM10" s="21"/>
      <c r="QN10" s="21"/>
      <c r="QO10" s="21"/>
      <c r="QP10" s="21"/>
      <c r="QQ10" s="21"/>
      <c r="QR10" s="21"/>
      <c r="QS10" s="21"/>
      <c r="QT10" s="21"/>
      <c r="QU10" s="21"/>
      <c r="QV10" s="21"/>
      <c r="QW10" s="21"/>
      <c r="QX10" s="21"/>
      <c r="QY10" s="21"/>
      <c r="QZ10" s="21"/>
      <c r="RA10" s="21"/>
      <c r="RB10" s="21"/>
      <c r="RC10" s="21"/>
      <c r="RD10" s="21"/>
      <c r="RE10" s="21"/>
      <c r="RF10" s="21"/>
      <c r="RG10" s="21"/>
      <c r="RH10" s="21"/>
      <c r="RI10" s="21"/>
      <c r="RJ10" s="21"/>
      <c r="RK10" s="21"/>
      <c r="RL10" s="21"/>
      <c r="RM10" s="21"/>
      <c r="RN10" s="21"/>
      <c r="RO10" s="21"/>
      <c r="RP10" s="21"/>
      <c r="RQ10" s="21"/>
      <c r="RR10" s="21"/>
      <c r="RS10" s="21"/>
      <c r="RT10" s="21"/>
      <c r="RU10" s="21"/>
      <c r="RV10" s="21"/>
      <c r="RW10" s="21"/>
      <c r="RX10" s="21"/>
      <c r="RY10" s="21"/>
      <c r="RZ10" s="21"/>
      <c r="SA10" s="21"/>
      <c r="SB10" s="21"/>
      <c r="SC10" s="21"/>
      <c r="SD10" s="21"/>
      <c r="SE10" s="21"/>
      <c r="SF10" s="21"/>
      <c r="SG10" s="21"/>
      <c r="SH10" s="21"/>
      <c r="SI10" s="21"/>
      <c r="SJ10" s="21"/>
      <c r="SK10" s="21"/>
      <c r="SL10" s="21"/>
      <c r="SM10" s="21"/>
      <c r="SN10" s="21"/>
      <c r="SO10" s="21"/>
      <c r="SP10" s="21"/>
      <c r="SQ10" s="21"/>
      <c r="SR10" s="21"/>
      <c r="SS10" s="21"/>
      <c r="ST10" s="21"/>
      <c r="SU10" s="21"/>
      <c r="SV10" s="21"/>
      <c r="SW10" s="21"/>
      <c r="SX10" s="21"/>
      <c r="SY10" s="21"/>
      <c r="SZ10" s="21"/>
      <c r="TA10" s="21"/>
      <c r="TB10" s="21"/>
      <c r="TC10" s="21"/>
      <c r="TD10" s="21"/>
      <c r="TE10" s="21"/>
      <c r="TF10" s="21"/>
      <c r="TG10" s="21"/>
      <c r="TH10" s="21"/>
      <c r="TI10" s="21"/>
      <c r="TJ10" s="21"/>
      <c r="TK10" s="21"/>
      <c r="TL10" s="21"/>
      <c r="TM10" s="21"/>
      <c r="TN10" s="21"/>
      <c r="TO10" s="21"/>
      <c r="TP10" s="21"/>
      <c r="TQ10" s="21"/>
      <c r="TR10" s="21"/>
      <c r="TS10" s="21"/>
      <c r="TT10" s="21"/>
      <c r="TU10" s="21"/>
      <c r="TV10" s="21"/>
      <c r="TW10" s="21"/>
      <c r="TX10" s="21"/>
      <c r="TY10" s="21"/>
      <c r="TZ10" s="21"/>
      <c r="UA10" s="21"/>
      <c r="UB10" s="21"/>
      <c r="UC10" s="21"/>
      <c r="UD10" s="21"/>
      <c r="UE10" s="21"/>
      <c r="UF10" s="21"/>
      <c r="UG10" s="21"/>
      <c r="UH10" s="21"/>
      <c r="UI10" s="21"/>
      <c r="UJ10" s="21"/>
      <c r="UK10" s="21"/>
      <c r="UL10" s="21"/>
      <c r="UM10" s="21"/>
      <c r="UN10" s="21"/>
      <c r="UO10" s="21"/>
      <c r="UP10" s="21"/>
      <c r="UQ10" s="21"/>
      <c r="UR10" s="21"/>
      <c r="US10" s="21"/>
      <c r="UT10" s="21"/>
      <c r="UU10" s="21"/>
      <c r="UV10" s="21"/>
      <c r="UW10" s="21"/>
      <c r="UX10" s="21"/>
      <c r="UY10" s="21"/>
      <c r="UZ10" s="21"/>
      <c r="VA10" s="21"/>
      <c r="VB10" s="21"/>
      <c r="VC10" s="21"/>
      <c r="VD10" s="21"/>
      <c r="VE10" s="21"/>
      <c r="VF10" s="21"/>
      <c r="VG10" s="21"/>
      <c r="VH10" s="21"/>
      <c r="VI10" s="21"/>
      <c r="VJ10" s="21"/>
      <c r="VK10" s="21"/>
      <c r="VL10" s="21"/>
      <c r="VM10" s="21"/>
      <c r="VN10" s="21"/>
      <c r="VO10" s="21"/>
      <c r="VP10" s="21"/>
      <c r="VQ10" s="21"/>
      <c r="VR10" s="21"/>
      <c r="VS10" s="21"/>
      <c r="VT10" s="21"/>
      <c r="VU10" s="21"/>
      <c r="VV10" s="21"/>
      <c r="VW10" s="21"/>
      <c r="VX10" s="21"/>
      <c r="VY10" s="21"/>
      <c r="VZ10" s="21"/>
      <c r="WA10" s="21"/>
      <c r="WB10" s="21"/>
      <c r="WC10" s="21"/>
      <c r="WD10" s="21"/>
      <c r="WE10" s="21"/>
      <c r="WF10" s="21"/>
      <c r="WG10" s="21"/>
      <c r="WH10" s="21"/>
      <c r="WI10" s="21"/>
      <c r="WJ10" s="21"/>
      <c r="WK10" s="21"/>
      <c r="WL10" s="21"/>
      <c r="WM10" s="21"/>
      <c r="WN10" s="21"/>
      <c r="WO10" s="21"/>
      <c r="WP10" s="21"/>
      <c r="WQ10" s="21"/>
      <c r="WR10" s="21"/>
      <c r="WS10" s="21"/>
      <c r="WT10" s="21"/>
      <c r="WU10" s="21"/>
      <c r="WV10" s="21"/>
      <c r="WW10" s="21"/>
      <c r="WX10" s="21"/>
      <c r="WY10" s="21"/>
      <c r="WZ10" s="21"/>
      <c r="XA10" s="21"/>
      <c r="XB10" s="21"/>
      <c r="XC10" s="21"/>
      <c r="XD10" s="21"/>
      <c r="XE10" s="21"/>
      <c r="XF10" s="21"/>
      <c r="XG10" s="21"/>
      <c r="XH10" s="21"/>
      <c r="XI10" s="21"/>
      <c r="XJ10" s="21"/>
      <c r="XK10" s="21"/>
      <c r="XL10" s="21"/>
      <c r="XM10" s="21"/>
      <c r="XN10" s="21"/>
      <c r="XO10" s="21"/>
      <c r="XP10" s="21"/>
      <c r="XQ10" s="21"/>
      <c r="XR10" s="21"/>
      <c r="XS10" s="21"/>
      <c r="XT10" s="21"/>
      <c r="XU10" s="21"/>
      <c r="XV10" s="21"/>
      <c r="XW10" s="21"/>
      <c r="XX10" s="21"/>
      <c r="XY10" s="21"/>
      <c r="XZ10" s="21"/>
      <c r="YA10" s="21"/>
      <c r="YB10" s="21"/>
      <c r="YC10" s="21"/>
      <c r="YD10" s="21"/>
      <c r="YE10" s="21"/>
      <c r="YF10" s="21"/>
      <c r="YG10" s="21"/>
      <c r="YH10" s="21"/>
      <c r="YI10" s="21"/>
      <c r="YJ10" s="21"/>
      <c r="YK10" s="21"/>
      <c r="YL10" s="21"/>
      <c r="YM10" s="21"/>
      <c r="YN10" s="21"/>
      <c r="YO10" s="21"/>
      <c r="YP10" s="21"/>
      <c r="YQ10" s="21"/>
      <c r="YR10" s="21"/>
      <c r="YS10" s="21"/>
      <c r="YT10" s="21"/>
      <c r="YU10" s="21"/>
      <c r="YV10" s="21"/>
      <c r="YW10" s="21"/>
      <c r="YX10" s="21"/>
      <c r="YY10" s="21"/>
      <c r="YZ10" s="21"/>
      <c r="ZA10" s="21"/>
      <c r="ZB10" s="21"/>
      <c r="ZC10" s="21"/>
      <c r="ZD10" s="21"/>
      <c r="ZE10" s="21"/>
      <c r="ZF10" s="21"/>
      <c r="ZG10" s="21"/>
      <c r="ZH10" s="21"/>
      <c r="ZI10" s="21"/>
      <c r="ZJ10" s="21"/>
      <c r="ZK10" s="21"/>
      <c r="ZL10" s="21"/>
      <c r="ZM10" s="21"/>
      <c r="ZN10" s="21"/>
      <c r="ZO10" s="21"/>
      <c r="ZP10" s="21"/>
      <c r="ZQ10" s="21"/>
      <c r="ZR10" s="21"/>
      <c r="ZS10" s="21"/>
      <c r="ZT10" s="21"/>
      <c r="ZU10" s="21"/>
      <c r="ZV10" s="21"/>
      <c r="ZW10" s="21"/>
      <c r="ZX10" s="21"/>
      <c r="ZY10" s="21"/>
      <c r="ZZ10" s="21"/>
      <c r="AAA10" s="21"/>
      <c r="AAB10" s="21"/>
      <c r="AAC10" s="21"/>
      <c r="AAD10" s="21"/>
      <c r="AAE10" s="21"/>
      <c r="AAF10" s="21"/>
      <c r="AAG10" s="21"/>
      <c r="AAH10" s="21"/>
      <c r="AAI10" s="21"/>
      <c r="AAJ10" s="21"/>
      <c r="AAK10" s="21"/>
      <c r="AAL10" s="21"/>
      <c r="AAM10" s="21"/>
      <c r="AAN10" s="21"/>
      <c r="AAO10" s="21"/>
    </row>
    <row r="11" spans="1:717" s="18" customFormat="1">
      <c r="A11" s="60" t="s">
        <v>279</v>
      </c>
      <c r="B11" s="238">
        <v>21</v>
      </c>
      <c r="C11" s="238">
        <v>1140</v>
      </c>
      <c r="D11" s="238">
        <v>1814</v>
      </c>
      <c r="E11" s="238">
        <v>0</v>
      </c>
      <c r="F11" s="238">
        <v>3</v>
      </c>
      <c r="G11" s="238">
        <v>1</v>
      </c>
      <c r="H11" s="239">
        <v>12</v>
      </c>
      <c r="I11" s="244">
        <f t="shared" si="0"/>
        <v>2991</v>
      </c>
      <c r="J11" s="246">
        <v>308866.713322</v>
      </c>
      <c r="K11" s="247">
        <v>189474.55193099999</v>
      </c>
      <c r="L11" s="247">
        <v>2033225.265684</v>
      </c>
      <c r="M11" s="247">
        <v>0</v>
      </c>
      <c r="N11" s="247">
        <v>1553.6827720000001</v>
      </c>
      <c r="O11" s="247">
        <v>11799</v>
      </c>
      <c r="P11" s="248">
        <v>243240.24891200001</v>
      </c>
      <c r="Q11" s="244">
        <f t="shared" si="1"/>
        <v>2788159.4626210001</v>
      </c>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c r="IK11" s="37"/>
      <c r="IL11" s="37"/>
      <c r="IM11" s="37"/>
      <c r="IN11" s="37"/>
      <c r="IO11" s="37"/>
      <c r="IP11" s="37"/>
      <c r="IQ11" s="37"/>
      <c r="IR11" s="37"/>
      <c r="IS11" s="37"/>
      <c r="IT11" s="37"/>
      <c r="IU11" s="37"/>
      <c r="IV11" s="37"/>
      <c r="IW11" s="37"/>
      <c r="IX11" s="37"/>
      <c r="IY11" s="37"/>
      <c r="IZ11" s="37"/>
      <c r="JA11" s="37"/>
      <c r="JB11" s="37"/>
      <c r="JC11" s="37"/>
      <c r="JD11" s="37"/>
      <c r="JE11" s="37"/>
      <c r="JF11" s="37"/>
      <c r="JG11" s="37"/>
      <c r="JH11" s="37"/>
      <c r="JI11" s="37"/>
      <c r="JJ11" s="37"/>
      <c r="JK11" s="37"/>
      <c r="JL11" s="37"/>
      <c r="JM11" s="37"/>
      <c r="JN11" s="37"/>
      <c r="JO11" s="37"/>
      <c r="JP11" s="37"/>
      <c r="JQ11" s="37"/>
      <c r="JR11" s="37"/>
      <c r="JS11" s="37"/>
      <c r="JT11" s="37"/>
      <c r="JU11" s="37"/>
      <c r="JV11" s="37"/>
      <c r="JW11" s="37"/>
      <c r="JX11" s="37"/>
      <c r="JY11" s="37"/>
      <c r="JZ11" s="37"/>
      <c r="KA11" s="37"/>
      <c r="KB11" s="37"/>
      <c r="KC11" s="37"/>
      <c r="KD11" s="37"/>
      <c r="KE11" s="37"/>
      <c r="KF11" s="37"/>
      <c r="KG11" s="37"/>
      <c r="KH11" s="37"/>
      <c r="KI11" s="37"/>
      <c r="KJ11" s="37"/>
      <c r="KK11" s="37"/>
      <c r="KL11" s="37"/>
      <c r="KM11" s="37"/>
      <c r="KN11" s="37"/>
      <c r="KO11" s="37"/>
      <c r="KP11" s="37"/>
      <c r="KQ11" s="37"/>
      <c r="KR11" s="37"/>
      <c r="KS11" s="37"/>
      <c r="KT11" s="37"/>
      <c r="KU11" s="37"/>
      <c r="KV11" s="37"/>
      <c r="KW11" s="37"/>
      <c r="KX11" s="37"/>
      <c r="KY11" s="37"/>
      <c r="KZ11" s="37"/>
      <c r="LA11" s="37"/>
      <c r="LB11" s="37"/>
      <c r="LC11" s="37"/>
      <c r="LD11" s="37"/>
      <c r="LE11" s="37"/>
      <c r="LF11" s="37"/>
      <c r="LG11" s="37"/>
      <c r="LH11" s="37"/>
      <c r="LI11" s="37"/>
      <c r="LJ11" s="37"/>
      <c r="LK11" s="37"/>
      <c r="LL11" s="37"/>
      <c r="LM11" s="37"/>
      <c r="LN11" s="37"/>
      <c r="LO11" s="37"/>
      <c r="LP11" s="37"/>
      <c r="LQ11" s="37"/>
      <c r="LR11" s="37"/>
      <c r="LS11" s="37"/>
      <c r="LT11" s="37"/>
      <c r="LU11" s="37"/>
      <c r="LV11" s="37"/>
      <c r="LW11" s="37"/>
      <c r="LX11" s="37"/>
      <c r="LY11" s="37"/>
      <c r="LZ11" s="37"/>
      <c r="MA11" s="37"/>
      <c r="MB11" s="37"/>
      <c r="MC11" s="37"/>
      <c r="MD11" s="37"/>
      <c r="ME11" s="37"/>
      <c r="MF11" s="37"/>
      <c r="MG11" s="37"/>
      <c r="MH11" s="37"/>
      <c r="MI11" s="37"/>
      <c r="MJ11" s="37"/>
      <c r="MK11" s="37"/>
      <c r="ML11" s="37"/>
      <c r="MM11" s="37"/>
      <c r="MN11" s="37"/>
      <c r="MO11" s="37"/>
      <c r="MP11" s="37"/>
      <c r="MQ11" s="37"/>
      <c r="MR11" s="37"/>
      <c r="MS11" s="37"/>
      <c r="MT11" s="37"/>
      <c r="MU11" s="37"/>
      <c r="MV11" s="37"/>
      <c r="MW11" s="37"/>
      <c r="MX11" s="37"/>
      <c r="MY11" s="37"/>
      <c r="MZ11" s="37"/>
      <c r="NA11" s="37"/>
      <c r="NB11" s="37"/>
      <c r="NC11" s="37"/>
      <c r="ND11" s="37"/>
      <c r="NE11" s="37"/>
      <c r="NF11" s="37"/>
      <c r="NG11" s="37"/>
      <c r="NH11" s="37"/>
      <c r="NI11" s="37"/>
      <c r="NJ11" s="37"/>
      <c r="NK11" s="37"/>
      <c r="NL11" s="37"/>
      <c r="NM11" s="37"/>
      <c r="NN11" s="37"/>
      <c r="NO11" s="37"/>
      <c r="NP11" s="37"/>
      <c r="NQ11" s="37"/>
      <c r="NR11" s="37"/>
      <c r="NS11" s="37"/>
      <c r="NT11" s="37"/>
      <c r="NU11" s="37"/>
      <c r="NV11" s="37"/>
      <c r="NW11" s="37"/>
      <c r="NX11" s="37"/>
      <c r="NY11" s="37"/>
      <c r="NZ11" s="37"/>
      <c r="OA11" s="37"/>
      <c r="OB11" s="37"/>
      <c r="OC11" s="37"/>
      <c r="OD11" s="37"/>
      <c r="OE11" s="37"/>
      <c r="OF11" s="37"/>
      <c r="OG11" s="37"/>
      <c r="OH11" s="37"/>
      <c r="OI11" s="37"/>
      <c r="OJ11" s="37"/>
      <c r="OK11" s="37"/>
      <c r="OL11" s="37"/>
      <c r="OM11" s="37"/>
      <c r="ON11" s="37"/>
      <c r="OO11" s="37"/>
      <c r="OP11" s="37"/>
      <c r="OQ11" s="37"/>
      <c r="OR11" s="37"/>
      <c r="OS11" s="37"/>
      <c r="OT11" s="37"/>
      <c r="OU11" s="37"/>
      <c r="OV11" s="37"/>
      <c r="OW11" s="37"/>
      <c r="OX11" s="37"/>
      <c r="OY11" s="37"/>
      <c r="OZ11" s="37"/>
      <c r="PA11" s="37"/>
      <c r="PB11" s="37"/>
      <c r="PC11" s="37"/>
      <c r="PD11" s="37"/>
      <c r="PE11" s="37"/>
      <c r="PF11" s="37"/>
      <c r="PG11" s="37"/>
      <c r="PH11" s="37"/>
      <c r="PI11" s="37"/>
      <c r="PJ11" s="37"/>
      <c r="PK11" s="37"/>
      <c r="PL11" s="37"/>
      <c r="PM11" s="37"/>
      <c r="PN11" s="37"/>
      <c r="PO11" s="37"/>
      <c r="PP11" s="37"/>
      <c r="PQ11" s="37"/>
      <c r="PR11" s="37"/>
      <c r="PS11" s="37"/>
      <c r="PT11" s="37"/>
      <c r="PU11" s="37"/>
      <c r="PV11" s="37"/>
      <c r="PW11" s="37"/>
      <c r="PX11" s="37"/>
      <c r="PY11" s="37"/>
      <c r="PZ11" s="37"/>
      <c r="QA11" s="37"/>
      <c r="QB11" s="37"/>
      <c r="QC11" s="37"/>
      <c r="QD11" s="37"/>
      <c r="QE11" s="37"/>
      <c r="QF11" s="37"/>
      <c r="QG11" s="37"/>
      <c r="QH11" s="37"/>
      <c r="QI11" s="37"/>
      <c r="QJ11" s="37"/>
      <c r="QK11" s="37"/>
      <c r="QL11" s="37"/>
      <c r="QM11" s="37"/>
      <c r="QN11" s="37"/>
      <c r="QO11" s="37"/>
      <c r="QP11" s="37"/>
      <c r="QQ11" s="37"/>
      <c r="QR11" s="37"/>
      <c r="QS11" s="37"/>
      <c r="QT11" s="37"/>
      <c r="QU11" s="37"/>
      <c r="QV11" s="37"/>
      <c r="QW11" s="37"/>
      <c r="QX11" s="37"/>
      <c r="QY11" s="37"/>
      <c r="QZ11" s="37"/>
      <c r="RA11" s="37"/>
      <c r="RB11" s="37"/>
      <c r="RC11" s="37"/>
      <c r="RD11" s="37"/>
      <c r="RE11" s="37"/>
      <c r="RF11" s="37"/>
      <c r="RG11" s="37"/>
      <c r="RH11" s="37"/>
      <c r="RI11" s="37"/>
      <c r="RJ11" s="37"/>
      <c r="RK11" s="37"/>
      <c r="RL11" s="37"/>
      <c r="RM11" s="37"/>
      <c r="RN11" s="37"/>
      <c r="RO11" s="37"/>
      <c r="RP11" s="37"/>
      <c r="RQ11" s="37"/>
      <c r="RR11" s="37"/>
      <c r="RS11" s="37"/>
      <c r="RT11" s="37"/>
      <c r="RU11" s="37"/>
      <c r="RV11" s="37"/>
      <c r="RW11" s="37"/>
      <c r="RX11" s="37"/>
      <c r="RY11" s="37"/>
      <c r="RZ11" s="37"/>
      <c r="SA11" s="37"/>
      <c r="SB11" s="37"/>
      <c r="SC11" s="37"/>
      <c r="SD11" s="37"/>
      <c r="SE11" s="37"/>
      <c r="SF11" s="37"/>
      <c r="SG11" s="37"/>
      <c r="SH11" s="37"/>
      <c r="SI11" s="37"/>
      <c r="SJ11" s="37"/>
      <c r="SK11" s="37"/>
      <c r="SL11" s="37"/>
      <c r="SM11" s="37"/>
      <c r="SN11" s="37"/>
      <c r="SO11" s="37"/>
      <c r="SP11" s="37"/>
      <c r="SQ11" s="37"/>
      <c r="SR11" s="37"/>
      <c r="SS11" s="37"/>
      <c r="ST11" s="37"/>
      <c r="SU11" s="37"/>
      <c r="SV11" s="37"/>
      <c r="SW11" s="37"/>
      <c r="SX11" s="37"/>
      <c r="SY11" s="37"/>
      <c r="SZ11" s="37"/>
      <c r="TA11" s="37"/>
      <c r="TB11" s="37"/>
      <c r="TC11" s="37"/>
      <c r="TD11" s="37"/>
      <c r="TE11" s="37"/>
      <c r="TF11" s="37"/>
      <c r="TG11" s="37"/>
      <c r="TH11" s="37"/>
      <c r="TI11" s="37"/>
      <c r="TJ11" s="37"/>
      <c r="TK11" s="37"/>
      <c r="TL11" s="37"/>
      <c r="TM11" s="37"/>
      <c r="TN11" s="37"/>
      <c r="TO11" s="37"/>
      <c r="TP11" s="37"/>
      <c r="TQ11" s="37"/>
      <c r="TR11" s="37"/>
      <c r="TS11" s="37"/>
      <c r="TT11" s="37"/>
      <c r="TU11" s="37"/>
      <c r="TV11" s="37"/>
      <c r="TW11" s="37"/>
      <c r="TX11" s="37"/>
      <c r="TY11" s="37"/>
      <c r="TZ11" s="37"/>
      <c r="UA11" s="37"/>
      <c r="UB11" s="37"/>
      <c r="UC11" s="37"/>
      <c r="UD11" s="37"/>
      <c r="UE11" s="37"/>
      <c r="UF11" s="37"/>
      <c r="UG11" s="37"/>
      <c r="UH11" s="37"/>
      <c r="UI11" s="37"/>
      <c r="UJ11" s="37"/>
      <c r="UK11" s="37"/>
      <c r="UL11" s="37"/>
      <c r="UM11" s="37"/>
      <c r="UN11" s="37"/>
      <c r="UO11" s="37"/>
      <c r="UP11" s="37"/>
      <c r="UQ11" s="37"/>
      <c r="UR11" s="37"/>
      <c r="US11" s="37"/>
      <c r="UT11" s="37"/>
      <c r="UU11" s="37"/>
      <c r="UV11" s="37"/>
      <c r="UW11" s="37"/>
      <c r="UX11" s="37"/>
      <c r="UY11" s="37"/>
      <c r="UZ11" s="37"/>
      <c r="VA11" s="37"/>
      <c r="VB11" s="37"/>
      <c r="VC11" s="37"/>
      <c r="VD11" s="37"/>
      <c r="VE11" s="37"/>
      <c r="VF11" s="37"/>
      <c r="VG11" s="37"/>
      <c r="VH11" s="37"/>
      <c r="VI11" s="37"/>
      <c r="VJ11" s="37"/>
      <c r="VK11" s="37"/>
      <c r="VL11" s="37"/>
      <c r="VM11" s="37"/>
      <c r="VN11" s="37"/>
      <c r="VO11" s="37"/>
      <c r="VP11" s="37"/>
      <c r="VQ11" s="37"/>
      <c r="VR11" s="37"/>
      <c r="VS11" s="37"/>
      <c r="VT11" s="37"/>
      <c r="VU11" s="37"/>
      <c r="VV11" s="37"/>
      <c r="VW11" s="37"/>
      <c r="VX11" s="37"/>
      <c r="VY11" s="37"/>
      <c r="VZ11" s="37"/>
      <c r="WA11" s="37"/>
      <c r="WB11" s="37"/>
      <c r="WC11" s="37"/>
      <c r="WD11" s="37"/>
      <c r="WE11" s="37"/>
      <c r="WF11" s="37"/>
      <c r="WG11" s="37"/>
      <c r="WH11" s="37"/>
      <c r="WI11" s="37"/>
      <c r="WJ11" s="37"/>
      <c r="WK11" s="37"/>
      <c r="WL11" s="37"/>
      <c r="WM11" s="37"/>
      <c r="WN11" s="37"/>
      <c r="WO11" s="37"/>
      <c r="WP11" s="37"/>
      <c r="WQ11" s="37"/>
      <c r="WR11" s="37"/>
      <c r="WS11" s="37"/>
      <c r="WT11" s="37"/>
      <c r="WU11" s="37"/>
      <c r="WV11" s="37"/>
      <c r="WW11" s="37"/>
      <c r="WX11" s="37"/>
      <c r="WY11" s="37"/>
      <c r="WZ11" s="37"/>
      <c r="XA11" s="37"/>
      <c r="XB11" s="37"/>
      <c r="XC11" s="37"/>
      <c r="XD11" s="37"/>
      <c r="XE11" s="37"/>
      <c r="XF11" s="37"/>
      <c r="XG11" s="37"/>
      <c r="XH11" s="37"/>
      <c r="XI11" s="37"/>
      <c r="XJ11" s="37"/>
      <c r="XK11" s="37"/>
      <c r="XL11" s="37"/>
      <c r="XM11" s="37"/>
      <c r="XN11" s="37"/>
      <c r="XO11" s="37"/>
      <c r="XP11" s="37"/>
      <c r="XQ11" s="37"/>
      <c r="XR11" s="37"/>
      <c r="XS11" s="37"/>
      <c r="XT11" s="37"/>
      <c r="XU11" s="37"/>
      <c r="XV11" s="37"/>
      <c r="XW11" s="37"/>
      <c r="XX11" s="37"/>
      <c r="XY11" s="37"/>
      <c r="XZ11" s="37"/>
      <c r="YA11" s="37"/>
      <c r="YB11" s="37"/>
      <c r="YC11" s="37"/>
      <c r="YD11" s="37"/>
      <c r="YE11" s="37"/>
      <c r="YF11" s="37"/>
      <c r="YG11" s="37"/>
      <c r="YH11" s="37"/>
      <c r="YI11" s="37"/>
      <c r="YJ11" s="37"/>
      <c r="YK11" s="37"/>
      <c r="YL11" s="37"/>
      <c r="YM11" s="37"/>
      <c r="YN11" s="37"/>
      <c r="YO11" s="37"/>
      <c r="YP11" s="37"/>
      <c r="YQ11" s="37"/>
      <c r="YR11" s="37"/>
      <c r="YS11" s="37"/>
      <c r="YT11" s="37"/>
      <c r="YU11" s="37"/>
      <c r="YV11" s="37"/>
      <c r="YW11" s="37"/>
      <c r="YX11" s="37"/>
      <c r="YY11" s="37"/>
      <c r="YZ11" s="37"/>
      <c r="ZA11" s="37"/>
      <c r="ZB11" s="37"/>
      <c r="ZC11" s="37"/>
      <c r="ZD11" s="37"/>
      <c r="ZE11" s="37"/>
      <c r="ZF11" s="37"/>
      <c r="ZG11" s="37"/>
      <c r="ZH11" s="37"/>
      <c r="ZI11" s="37"/>
      <c r="ZJ11" s="37"/>
      <c r="ZK11" s="37"/>
      <c r="ZL11" s="37"/>
      <c r="ZM11" s="37"/>
      <c r="ZN11" s="37"/>
      <c r="ZO11" s="37"/>
      <c r="ZP11" s="37"/>
      <c r="ZQ11" s="37"/>
      <c r="ZR11" s="37"/>
      <c r="ZS11" s="37"/>
      <c r="ZT11" s="37"/>
      <c r="ZU11" s="37"/>
      <c r="ZV11" s="37"/>
      <c r="ZW11" s="37"/>
      <c r="ZX11" s="37"/>
      <c r="ZY11" s="37"/>
      <c r="ZZ11" s="37"/>
      <c r="AAA11" s="37"/>
      <c r="AAB11" s="37"/>
      <c r="AAC11" s="37"/>
      <c r="AAD11" s="37"/>
      <c r="AAE11" s="37"/>
      <c r="AAF11" s="37"/>
      <c r="AAG11" s="37"/>
      <c r="AAH11" s="37"/>
      <c r="AAI11" s="37"/>
      <c r="AAJ11" s="37"/>
      <c r="AAK11" s="37"/>
      <c r="AAL11" s="37"/>
      <c r="AAM11" s="37"/>
      <c r="AAN11" s="37"/>
      <c r="AAO11" s="37"/>
    </row>
    <row r="12" spans="1:717">
      <c r="A12" s="60" t="s">
        <v>280</v>
      </c>
      <c r="B12" s="249">
        <v>21</v>
      </c>
      <c r="C12" s="249">
        <v>486</v>
      </c>
      <c r="D12" s="249">
        <v>834</v>
      </c>
      <c r="E12" s="249">
        <v>1</v>
      </c>
      <c r="F12" s="249">
        <v>0</v>
      </c>
      <c r="G12" s="249">
        <v>1</v>
      </c>
      <c r="H12" s="250">
        <v>40</v>
      </c>
      <c r="I12" s="244">
        <f t="shared" si="0"/>
        <v>1383</v>
      </c>
      <c r="J12" s="251">
        <v>535334</v>
      </c>
      <c r="K12" s="252">
        <v>145733</v>
      </c>
      <c r="L12" s="252">
        <v>1158318</v>
      </c>
      <c r="M12" s="252">
        <v>586</v>
      </c>
      <c r="N12" s="252">
        <f>-N1</f>
        <v>0</v>
      </c>
      <c r="O12" s="252">
        <v>518263</v>
      </c>
      <c r="P12" s="253">
        <v>670520</v>
      </c>
      <c r="Q12" s="244">
        <f>SUM(J12:P12)</f>
        <v>3028754</v>
      </c>
      <c r="Y12" s="20"/>
      <c r="AG12" s="20"/>
      <c r="AO12" s="20"/>
      <c r="AW12" s="20"/>
      <c r="AX12" s="20"/>
      <c r="AY12" s="20"/>
    </row>
    <row r="13" spans="1:717">
      <c r="A13" s="60" t="s">
        <v>281</v>
      </c>
      <c r="B13" s="238">
        <v>359</v>
      </c>
      <c r="C13" s="238">
        <v>10678</v>
      </c>
      <c r="D13" s="238">
        <v>6218</v>
      </c>
      <c r="E13" s="238">
        <v>5</v>
      </c>
      <c r="F13" s="238">
        <v>21</v>
      </c>
      <c r="G13" s="238">
        <v>12</v>
      </c>
      <c r="H13" s="239">
        <v>154</v>
      </c>
      <c r="I13" s="244">
        <f t="shared" si="0"/>
        <v>17447</v>
      </c>
      <c r="J13" s="246">
        <v>6729192.1877810005</v>
      </c>
      <c r="K13" s="247">
        <v>1348711.7385389998</v>
      </c>
      <c r="L13" s="247">
        <v>8763145.980777001</v>
      </c>
      <c r="M13" s="247">
        <v>2274.2504050000002</v>
      </c>
      <c r="N13" s="247">
        <v>13155.460859999999</v>
      </c>
      <c r="O13" s="247">
        <v>17207.132042000001</v>
      </c>
      <c r="P13" s="248">
        <v>425661.17780599999</v>
      </c>
      <c r="Q13" s="244">
        <f t="shared" si="1"/>
        <v>17299347.928209998</v>
      </c>
    </row>
    <row r="14" spans="1:717">
      <c r="A14" s="60" t="s">
        <v>282</v>
      </c>
      <c r="B14" s="238">
        <v>33</v>
      </c>
      <c r="C14" s="238">
        <v>1076</v>
      </c>
      <c r="D14" s="238">
        <v>1582</v>
      </c>
      <c r="E14" s="238">
        <v>0</v>
      </c>
      <c r="F14" s="238">
        <v>0</v>
      </c>
      <c r="G14" s="238">
        <v>2</v>
      </c>
      <c r="H14" s="239">
        <v>16</v>
      </c>
      <c r="I14" s="244">
        <f t="shared" si="0"/>
        <v>2709</v>
      </c>
      <c r="J14" s="246">
        <v>413479.00164099998</v>
      </c>
      <c r="K14" s="247">
        <v>189572.20168299996</v>
      </c>
      <c r="L14" s="247">
        <v>1849641.9607190001</v>
      </c>
      <c r="M14" s="247">
        <v>0</v>
      </c>
      <c r="N14" s="247">
        <v>0</v>
      </c>
      <c r="O14" s="247">
        <v>5063.0457230000002</v>
      </c>
      <c r="P14" s="248">
        <v>31486.490974000004</v>
      </c>
      <c r="Q14" s="244">
        <f t="shared" si="1"/>
        <v>2489242.7007400002</v>
      </c>
      <c r="AE14" s="36"/>
      <c r="AG14" s="20"/>
      <c r="AM14" s="36"/>
      <c r="AO14" s="20"/>
      <c r="AU14" s="36"/>
      <c r="AV14" s="1"/>
      <c r="AW14"/>
      <c r="AX14"/>
      <c r="EA14" s="36"/>
      <c r="EB14" s="36"/>
      <c r="AAN14"/>
      <c r="AAO14"/>
    </row>
    <row r="15" spans="1:717">
      <c r="A15" s="60" t="s">
        <v>283</v>
      </c>
      <c r="B15" s="238">
        <v>1</v>
      </c>
      <c r="C15" s="238">
        <v>4</v>
      </c>
      <c r="D15" s="238">
        <v>15</v>
      </c>
      <c r="E15" s="238">
        <v>0</v>
      </c>
      <c r="F15" s="238">
        <v>0</v>
      </c>
      <c r="G15" s="238">
        <v>0</v>
      </c>
      <c r="H15" s="239">
        <v>1</v>
      </c>
      <c r="I15" s="244">
        <f t="shared" si="0"/>
        <v>21</v>
      </c>
      <c r="J15" s="246">
        <v>0</v>
      </c>
      <c r="K15" s="247">
        <v>322.89776499999999</v>
      </c>
      <c r="L15" s="247">
        <v>30919.868770000001</v>
      </c>
      <c r="M15" s="247">
        <v>0</v>
      </c>
      <c r="N15" s="247">
        <v>0</v>
      </c>
      <c r="O15" s="247">
        <v>0</v>
      </c>
      <c r="P15" s="248">
        <v>2341.34166</v>
      </c>
      <c r="Q15" s="244">
        <f t="shared" si="1"/>
        <v>33584.108195000001</v>
      </c>
      <c r="AE15" s="36"/>
      <c r="AG15" s="20"/>
      <c r="AM15" s="36"/>
      <c r="AO15" s="20"/>
      <c r="AU15" s="36"/>
      <c r="AV15" s="1"/>
      <c r="AW15"/>
      <c r="AX15"/>
      <c r="EA15" s="36"/>
      <c r="EB15" s="36"/>
      <c r="AAN15"/>
      <c r="AAO15"/>
    </row>
    <row r="16" spans="1:717" ht="15.75">
      <c r="A16" s="60" t="s">
        <v>284</v>
      </c>
      <c r="B16" s="242">
        <v>1</v>
      </c>
      <c r="C16" s="242">
        <v>211</v>
      </c>
      <c r="D16" s="242">
        <v>150</v>
      </c>
      <c r="E16" s="242">
        <v>0</v>
      </c>
      <c r="F16" s="242">
        <v>1</v>
      </c>
      <c r="G16" s="242">
        <v>0</v>
      </c>
      <c r="H16" s="243">
        <v>4</v>
      </c>
      <c r="I16" s="244">
        <f t="shared" si="0"/>
        <v>367</v>
      </c>
      <c r="J16" s="254">
        <v>7739</v>
      </c>
      <c r="K16" s="255">
        <v>42564.806434999999</v>
      </c>
      <c r="L16" s="255">
        <v>200192.840581</v>
      </c>
      <c r="M16" s="255">
        <v>0</v>
      </c>
      <c r="N16" s="255">
        <v>716</v>
      </c>
      <c r="O16" s="255">
        <v>0</v>
      </c>
      <c r="P16" s="256">
        <v>6707.92353</v>
      </c>
      <c r="Q16" s="244">
        <f t="shared" si="1"/>
        <v>257920.570546</v>
      </c>
      <c r="AE16" s="36"/>
      <c r="AG16" s="20"/>
      <c r="AM16" s="36"/>
      <c r="AO16" s="20"/>
      <c r="AU16" s="36"/>
      <c r="AV16" s="1"/>
      <c r="AW16"/>
      <c r="AX16"/>
      <c r="EA16" s="36"/>
      <c r="EB16" s="36"/>
      <c r="AAN16"/>
      <c r="AAO16"/>
    </row>
    <row r="17" spans="1:17" ht="15.75">
      <c r="A17" s="60" t="s">
        <v>285</v>
      </c>
      <c r="B17" s="242">
        <v>8</v>
      </c>
      <c r="C17" s="242">
        <v>214</v>
      </c>
      <c r="D17" s="242">
        <v>235</v>
      </c>
      <c r="E17" s="242">
        <v>0</v>
      </c>
      <c r="F17" s="242">
        <v>1</v>
      </c>
      <c r="G17" s="242">
        <v>0</v>
      </c>
      <c r="H17" s="243">
        <v>11</v>
      </c>
      <c r="I17" s="244">
        <f t="shared" si="0"/>
        <v>469</v>
      </c>
      <c r="J17" s="254">
        <v>169011.40843700001</v>
      </c>
      <c r="K17" s="255">
        <v>49985.059982999992</v>
      </c>
      <c r="L17" s="255">
        <v>359265.34972200007</v>
      </c>
      <c r="M17" s="255">
        <v>0</v>
      </c>
      <c r="N17" s="255">
        <v>292</v>
      </c>
      <c r="O17" s="255">
        <v>0</v>
      </c>
      <c r="P17" s="256">
        <v>46880.555891000004</v>
      </c>
      <c r="Q17" s="244">
        <f t="shared" si="1"/>
        <v>625434.37403300009</v>
      </c>
    </row>
    <row r="18" spans="1:17">
      <c r="A18" s="60" t="s">
        <v>286</v>
      </c>
      <c r="B18" s="238">
        <v>142</v>
      </c>
      <c r="C18" s="238">
        <v>6074</v>
      </c>
      <c r="D18" s="238">
        <v>3682</v>
      </c>
      <c r="E18" s="238">
        <v>1</v>
      </c>
      <c r="F18" s="238">
        <v>5</v>
      </c>
      <c r="G18" s="238">
        <v>5</v>
      </c>
      <c r="H18" s="239">
        <v>57</v>
      </c>
      <c r="I18" s="244">
        <f t="shared" si="0"/>
        <v>9966</v>
      </c>
      <c r="J18" s="246">
        <v>1867939.4754010001</v>
      </c>
      <c r="K18" s="247">
        <v>640717.33208700002</v>
      </c>
      <c r="L18" s="247">
        <v>4331008.2512859991</v>
      </c>
      <c r="M18" s="247">
        <v>1154.557591</v>
      </c>
      <c r="N18" s="247">
        <v>1155.2611750000001</v>
      </c>
      <c r="O18" s="247">
        <v>9257.6841599999989</v>
      </c>
      <c r="P18" s="248">
        <v>726796.27614900004</v>
      </c>
      <c r="Q18" s="244">
        <f t="shared" si="1"/>
        <v>7578028.8378489986</v>
      </c>
    </row>
    <row r="19" spans="1:17">
      <c r="A19" s="60" t="s">
        <v>287</v>
      </c>
      <c r="B19" s="238">
        <v>12</v>
      </c>
      <c r="C19" s="238">
        <v>410</v>
      </c>
      <c r="D19" s="238">
        <v>714</v>
      </c>
      <c r="E19" s="238">
        <v>0</v>
      </c>
      <c r="F19" s="249">
        <v>1</v>
      </c>
      <c r="G19" s="238">
        <v>0</v>
      </c>
      <c r="H19" s="239">
        <v>5</v>
      </c>
      <c r="I19" s="244">
        <f t="shared" si="0"/>
        <v>1142</v>
      </c>
      <c r="J19" s="246">
        <v>64754.989984</v>
      </c>
      <c r="K19" s="247">
        <v>62622.506092000003</v>
      </c>
      <c r="L19" s="247">
        <v>899041.06741999998</v>
      </c>
      <c r="M19" s="247">
        <v>0</v>
      </c>
      <c r="N19" s="247">
        <v>1666.6007959999999</v>
      </c>
      <c r="O19" s="247">
        <v>0</v>
      </c>
      <c r="P19" s="248">
        <v>46810.781075999999</v>
      </c>
      <c r="Q19" s="244">
        <f t="shared" si="1"/>
        <v>1074895.9453680001</v>
      </c>
    </row>
    <row r="20" spans="1:17">
      <c r="A20" s="60" t="s">
        <v>288</v>
      </c>
      <c r="B20" s="238">
        <v>3</v>
      </c>
      <c r="C20" s="238">
        <v>179</v>
      </c>
      <c r="D20" s="238">
        <v>276</v>
      </c>
      <c r="E20" s="238">
        <v>0</v>
      </c>
      <c r="F20" s="238">
        <v>0</v>
      </c>
      <c r="G20" s="238">
        <v>1</v>
      </c>
      <c r="H20" s="239">
        <v>7</v>
      </c>
      <c r="I20" s="244">
        <f t="shared" si="0"/>
        <v>466</v>
      </c>
      <c r="J20" s="246">
        <v>37409.131573999999</v>
      </c>
      <c r="K20" s="247">
        <v>30461.667800999996</v>
      </c>
      <c r="L20" s="247">
        <v>305960.08560799999</v>
      </c>
      <c r="M20" s="247">
        <v>0</v>
      </c>
      <c r="N20" s="247">
        <v>0</v>
      </c>
      <c r="O20" s="247">
        <v>582.73364900000001</v>
      </c>
      <c r="P20" s="248">
        <v>19927.609918000002</v>
      </c>
      <c r="Q20" s="244">
        <f t="shared" si="1"/>
        <v>394341.22855</v>
      </c>
    </row>
    <row r="21" spans="1:17">
      <c r="A21" s="60" t="s">
        <v>289</v>
      </c>
      <c r="B21" s="238">
        <v>17</v>
      </c>
      <c r="C21" s="238">
        <v>1907</v>
      </c>
      <c r="D21" s="238">
        <v>868</v>
      </c>
      <c r="E21" s="238">
        <v>0</v>
      </c>
      <c r="F21" s="238">
        <v>1</v>
      </c>
      <c r="G21" s="238">
        <v>1</v>
      </c>
      <c r="H21" s="239">
        <v>16</v>
      </c>
      <c r="I21" s="244">
        <f t="shared" si="0"/>
        <v>2810</v>
      </c>
      <c r="J21" s="246">
        <v>121614.47362</v>
      </c>
      <c r="K21" s="247">
        <v>189980.430448</v>
      </c>
      <c r="L21" s="247">
        <v>935353.65237899998</v>
      </c>
      <c r="M21" s="247">
        <v>0</v>
      </c>
      <c r="N21" s="247">
        <v>38.73207</v>
      </c>
      <c r="O21" s="247">
        <v>1318.9289100000001</v>
      </c>
      <c r="P21" s="248">
        <v>36303.258444999999</v>
      </c>
      <c r="Q21" s="244">
        <f t="shared" si="1"/>
        <v>1284609.475872</v>
      </c>
    </row>
    <row r="22" spans="1:17" ht="15.75">
      <c r="A22" s="60" t="s">
        <v>290</v>
      </c>
      <c r="B22" s="242">
        <v>8</v>
      </c>
      <c r="C22" s="242">
        <v>313</v>
      </c>
      <c r="D22" s="242">
        <v>414</v>
      </c>
      <c r="E22" s="242">
        <v>0</v>
      </c>
      <c r="F22" s="242">
        <v>0</v>
      </c>
      <c r="G22" s="242">
        <v>0</v>
      </c>
      <c r="H22" s="243">
        <v>18</v>
      </c>
      <c r="I22" s="244">
        <f t="shared" si="0"/>
        <v>753</v>
      </c>
      <c r="J22" s="254">
        <v>105190.240592</v>
      </c>
      <c r="K22" s="255">
        <v>94677.805972999966</v>
      </c>
      <c r="L22" s="255">
        <v>582922.3660840001</v>
      </c>
      <c r="M22" s="255">
        <v>123.048903</v>
      </c>
      <c r="N22" s="255">
        <v>0</v>
      </c>
      <c r="O22" s="255">
        <v>0</v>
      </c>
      <c r="P22" s="256">
        <v>78417.102165999997</v>
      </c>
      <c r="Q22" s="244">
        <f t="shared" si="1"/>
        <v>861330.56371799996</v>
      </c>
    </row>
    <row r="23" spans="1:17">
      <c r="A23" s="60" t="s">
        <v>291</v>
      </c>
      <c r="B23" s="238">
        <v>6</v>
      </c>
      <c r="C23" s="238">
        <v>109</v>
      </c>
      <c r="D23" s="238">
        <v>211</v>
      </c>
      <c r="E23" s="238">
        <v>0</v>
      </c>
      <c r="F23" s="238">
        <v>0</v>
      </c>
      <c r="G23" s="238">
        <v>1</v>
      </c>
      <c r="H23" s="239">
        <v>7</v>
      </c>
      <c r="I23" s="244">
        <f t="shared" si="0"/>
        <v>334</v>
      </c>
      <c r="J23" s="246">
        <v>48790.321822999998</v>
      </c>
      <c r="K23" s="247">
        <v>26626.777991000003</v>
      </c>
      <c r="L23" s="247">
        <v>257186.271802</v>
      </c>
      <c r="M23" s="247">
        <v>0</v>
      </c>
      <c r="N23" s="247">
        <v>1388.0565160000001</v>
      </c>
      <c r="O23" s="247">
        <v>17021</v>
      </c>
      <c r="P23" s="248">
        <v>171250.30604599998</v>
      </c>
      <c r="Q23" s="244">
        <f t="shared" si="1"/>
        <v>522262.73417800001</v>
      </c>
    </row>
    <row r="24" spans="1:17">
      <c r="A24" s="60" t="s">
        <v>292</v>
      </c>
      <c r="B24" s="238">
        <v>1</v>
      </c>
      <c r="C24" s="238">
        <v>41</v>
      </c>
      <c r="D24" s="238">
        <v>82</v>
      </c>
      <c r="E24" s="238">
        <v>0</v>
      </c>
      <c r="F24" s="238">
        <v>1</v>
      </c>
      <c r="G24" s="238">
        <v>0</v>
      </c>
      <c r="H24" s="239">
        <v>1</v>
      </c>
      <c r="I24" s="244">
        <f t="shared" si="0"/>
        <v>126</v>
      </c>
      <c r="J24" s="246">
        <v>5626</v>
      </c>
      <c r="K24" s="247">
        <v>6461.3131360000007</v>
      </c>
      <c r="L24" s="247">
        <v>98170.589888000002</v>
      </c>
      <c r="M24" s="247">
        <v>0</v>
      </c>
      <c r="N24" s="247">
        <v>1497.796272</v>
      </c>
      <c r="O24" s="247">
        <v>0</v>
      </c>
      <c r="P24" s="248">
        <v>2070.7183439999999</v>
      </c>
      <c r="Q24" s="244">
        <f t="shared" si="1"/>
        <v>113826.41764</v>
      </c>
    </row>
    <row r="25" spans="1:17">
      <c r="A25" s="60" t="s">
        <v>293</v>
      </c>
      <c r="B25" s="238">
        <v>18</v>
      </c>
      <c r="C25" s="238">
        <v>191</v>
      </c>
      <c r="D25" s="238">
        <v>194</v>
      </c>
      <c r="E25" s="238">
        <v>0</v>
      </c>
      <c r="F25" s="238">
        <v>0</v>
      </c>
      <c r="G25" s="238">
        <v>0</v>
      </c>
      <c r="H25" s="239">
        <v>23</v>
      </c>
      <c r="I25" s="244">
        <f t="shared" si="0"/>
        <v>426</v>
      </c>
      <c r="J25" s="246">
        <v>164435.34218400001</v>
      </c>
      <c r="K25" s="247">
        <v>21820.533929999998</v>
      </c>
      <c r="L25" s="247">
        <v>342231.35889200005</v>
      </c>
      <c r="M25" s="247">
        <v>0</v>
      </c>
      <c r="N25" s="247">
        <v>0</v>
      </c>
      <c r="O25" s="247">
        <v>0</v>
      </c>
      <c r="P25" s="248">
        <v>51377.623892000003</v>
      </c>
      <c r="Q25" s="244">
        <f t="shared" si="1"/>
        <v>579864.85889800009</v>
      </c>
    </row>
    <row r="26" spans="1:17">
      <c r="A26" s="60" t="s">
        <v>294</v>
      </c>
      <c r="B26" s="238">
        <v>386</v>
      </c>
      <c r="C26" s="238">
        <v>15259</v>
      </c>
      <c r="D26" s="238">
        <v>6944</v>
      </c>
      <c r="E26" s="238">
        <v>6</v>
      </c>
      <c r="F26" s="238">
        <v>11</v>
      </c>
      <c r="G26" s="238">
        <v>5</v>
      </c>
      <c r="H26" s="239">
        <v>192</v>
      </c>
      <c r="I26" s="244">
        <f t="shared" si="0"/>
        <v>22803</v>
      </c>
      <c r="J26" s="246">
        <v>5782140.4382619997</v>
      </c>
      <c r="K26" s="247">
        <v>1408985.63145</v>
      </c>
      <c r="L26" s="247">
        <v>9524498.8193210009</v>
      </c>
      <c r="M26" s="247">
        <v>2177.6562720000002</v>
      </c>
      <c r="N26" s="247">
        <v>11819.866243999999</v>
      </c>
      <c r="O26" s="247">
        <v>10946.945494</v>
      </c>
      <c r="P26" s="248">
        <v>761508.48500999995</v>
      </c>
      <c r="Q26" s="244">
        <f t="shared" si="1"/>
        <v>17502077.842053</v>
      </c>
    </row>
    <row r="27" spans="1:17">
      <c r="A27" s="60" t="s">
        <v>295</v>
      </c>
      <c r="B27" s="238">
        <v>140</v>
      </c>
      <c r="C27" s="238">
        <v>2202</v>
      </c>
      <c r="D27" s="238">
        <v>1648</v>
      </c>
      <c r="E27" s="238">
        <v>2</v>
      </c>
      <c r="F27" s="238">
        <v>0</v>
      </c>
      <c r="G27" s="238">
        <v>1</v>
      </c>
      <c r="H27" s="239">
        <v>32</v>
      </c>
      <c r="I27" s="244">
        <f t="shared" si="0"/>
        <v>4025</v>
      </c>
      <c r="J27" s="246">
        <v>2328838.7206009999</v>
      </c>
      <c r="K27" s="247">
        <v>271154.11878600001</v>
      </c>
      <c r="L27" s="247">
        <v>2045702.2912979999</v>
      </c>
      <c r="M27" s="247">
        <v>1</v>
      </c>
      <c r="N27" s="247">
        <v>0</v>
      </c>
      <c r="O27" s="247">
        <v>0</v>
      </c>
      <c r="P27" s="248">
        <v>76517.529504000006</v>
      </c>
      <c r="Q27" s="244">
        <f t="shared" si="1"/>
        <v>4722213.660189</v>
      </c>
    </row>
    <row r="28" spans="1:17" ht="15.75">
      <c r="A28" s="60" t="s">
        <v>296</v>
      </c>
      <c r="B28" s="242">
        <v>39</v>
      </c>
      <c r="C28" s="242">
        <v>716</v>
      </c>
      <c r="D28" s="242">
        <v>1109</v>
      </c>
      <c r="E28" s="242">
        <v>0</v>
      </c>
      <c r="F28" s="242">
        <v>4</v>
      </c>
      <c r="G28" s="242">
        <v>1</v>
      </c>
      <c r="H28" s="243">
        <v>51</v>
      </c>
      <c r="I28" s="244">
        <f t="shared" si="0"/>
        <v>1920</v>
      </c>
      <c r="J28" s="254">
        <v>723424</v>
      </c>
      <c r="K28" s="255">
        <v>184439</v>
      </c>
      <c r="L28" s="255">
        <v>1531123</v>
      </c>
      <c r="M28" s="255">
        <v>0</v>
      </c>
      <c r="N28" s="255">
        <v>4088</v>
      </c>
      <c r="O28" s="255">
        <v>245</v>
      </c>
      <c r="P28" s="256">
        <v>485153</v>
      </c>
      <c r="Q28" s="244">
        <f t="shared" si="1"/>
        <v>2928472</v>
      </c>
    </row>
    <row r="29" spans="1:17">
      <c r="A29" s="60" t="s">
        <v>297</v>
      </c>
      <c r="B29" s="238">
        <v>9</v>
      </c>
      <c r="C29" s="238">
        <v>304</v>
      </c>
      <c r="D29" s="238">
        <v>501</v>
      </c>
      <c r="E29" s="238">
        <v>0</v>
      </c>
      <c r="F29" s="238">
        <v>1</v>
      </c>
      <c r="G29" s="238">
        <v>0</v>
      </c>
      <c r="H29" s="239">
        <v>4</v>
      </c>
      <c r="I29" s="244">
        <f t="shared" si="0"/>
        <v>819</v>
      </c>
      <c r="J29" s="246">
        <v>65385</v>
      </c>
      <c r="K29" s="247">
        <v>49244.721389999999</v>
      </c>
      <c r="L29" s="247">
        <v>604543.89762700011</v>
      </c>
      <c r="M29" s="247">
        <v>0</v>
      </c>
      <c r="N29" s="247">
        <v>311.42540500000001</v>
      </c>
      <c r="O29" s="247">
        <v>0</v>
      </c>
      <c r="P29" s="248">
        <v>391684.19990999997</v>
      </c>
      <c r="Q29" s="244">
        <f t="shared" si="1"/>
        <v>1111169.2443320001</v>
      </c>
    </row>
    <row r="30" spans="1:17">
      <c r="A30" s="60" t="s">
        <v>298</v>
      </c>
      <c r="B30" s="238">
        <v>132</v>
      </c>
      <c r="C30" s="238">
        <v>5135</v>
      </c>
      <c r="D30" s="238">
        <v>3653</v>
      </c>
      <c r="E30" s="238">
        <v>2</v>
      </c>
      <c r="F30" s="238">
        <v>10</v>
      </c>
      <c r="G30" s="238">
        <v>5</v>
      </c>
      <c r="H30" s="239">
        <v>89</v>
      </c>
      <c r="I30" s="244">
        <f t="shared" si="0"/>
        <v>9026</v>
      </c>
      <c r="J30" s="246">
        <v>1483981.774436</v>
      </c>
      <c r="K30" s="247">
        <v>665147.987631</v>
      </c>
      <c r="L30" s="247">
        <v>4213169.3854750004</v>
      </c>
      <c r="M30" s="247">
        <v>291.931895</v>
      </c>
      <c r="N30" s="247">
        <v>4726.8963020000001</v>
      </c>
      <c r="O30" s="247">
        <v>26420.894560000001</v>
      </c>
      <c r="P30" s="248">
        <v>331528.07517999999</v>
      </c>
      <c r="Q30" s="244">
        <f t="shared" si="1"/>
        <v>6725266.9454789991</v>
      </c>
    </row>
    <row r="31" spans="1:17" ht="15.75">
      <c r="A31" s="60" t="s">
        <v>299</v>
      </c>
      <c r="B31" s="242">
        <v>29</v>
      </c>
      <c r="C31" s="242">
        <v>490</v>
      </c>
      <c r="D31" s="242">
        <v>747</v>
      </c>
      <c r="E31" s="242">
        <v>1</v>
      </c>
      <c r="F31" s="242">
        <v>0</v>
      </c>
      <c r="G31" s="242">
        <v>1</v>
      </c>
      <c r="H31" s="243">
        <v>47</v>
      </c>
      <c r="I31" s="244">
        <f t="shared" si="0"/>
        <v>1315</v>
      </c>
      <c r="J31" s="254">
        <v>443460.1757490001</v>
      </c>
      <c r="K31" s="255">
        <v>142533.10832999999</v>
      </c>
      <c r="L31" s="255">
        <v>1090946.5468979999</v>
      </c>
      <c r="M31" s="255">
        <v>212</v>
      </c>
      <c r="N31" s="255">
        <v>0</v>
      </c>
      <c r="O31" s="255">
        <v>3501.5424320000002</v>
      </c>
      <c r="P31" s="256">
        <v>139635.02354800011</v>
      </c>
      <c r="Q31" s="244">
        <f t="shared" si="1"/>
        <v>1820288.396957</v>
      </c>
    </row>
    <row r="32" spans="1:17">
      <c r="A32" s="60" t="s">
        <v>300</v>
      </c>
      <c r="B32" s="238">
        <v>185</v>
      </c>
      <c r="C32" s="238">
        <v>8174</v>
      </c>
      <c r="D32" s="238">
        <v>4826</v>
      </c>
      <c r="E32" s="238">
        <v>5</v>
      </c>
      <c r="F32" s="238">
        <v>12</v>
      </c>
      <c r="G32" s="238">
        <v>8</v>
      </c>
      <c r="H32" s="239">
        <v>92</v>
      </c>
      <c r="I32" s="244">
        <f t="shared" si="0"/>
        <v>13302</v>
      </c>
      <c r="J32" s="246">
        <v>2530616.76718</v>
      </c>
      <c r="K32" s="247">
        <v>981025.4877370001</v>
      </c>
      <c r="L32" s="247">
        <v>5993625.070576</v>
      </c>
      <c r="M32" s="247">
        <v>1649.6885150000001</v>
      </c>
      <c r="N32" s="247">
        <v>19075.347639</v>
      </c>
      <c r="O32" s="247">
        <v>72012.712299999999</v>
      </c>
      <c r="P32" s="248">
        <v>1217393.0068639999</v>
      </c>
      <c r="Q32" s="244">
        <f t="shared" si="1"/>
        <v>10815398.080811001</v>
      </c>
    </row>
    <row r="33" spans="1:717">
      <c r="A33" s="60" t="s">
        <v>301</v>
      </c>
      <c r="B33" s="238">
        <v>29</v>
      </c>
      <c r="C33" s="238">
        <v>823</v>
      </c>
      <c r="D33" s="238">
        <v>1010</v>
      </c>
      <c r="E33" s="238">
        <v>0</v>
      </c>
      <c r="F33" s="238">
        <v>1</v>
      </c>
      <c r="G33" s="238">
        <v>0</v>
      </c>
      <c r="H33" s="239">
        <v>23</v>
      </c>
      <c r="I33" s="244">
        <f t="shared" si="0"/>
        <v>1886</v>
      </c>
      <c r="J33" s="246">
        <v>310925.00109199999</v>
      </c>
      <c r="K33" s="247">
        <v>123886.392987</v>
      </c>
      <c r="L33" s="247">
        <v>1096064.7084030001</v>
      </c>
      <c r="M33" s="247">
        <v>564.01576599999999</v>
      </c>
      <c r="N33" s="247">
        <v>157.802245</v>
      </c>
      <c r="O33" s="247">
        <v>0</v>
      </c>
      <c r="P33" s="248">
        <v>536902.16550800006</v>
      </c>
      <c r="Q33" s="244">
        <f t="shared" si="1"/>
        <v>2068500.0860009999</v>
      </c>
    </row>
    <row r="34" spans="1:717" ht="15.75">
      <c r="A34" s="60" t="s">
        <v>302</v>
      </c>
      <c r="B34" s="242">
        <v>1</v>
      </c>
      <c r="C34" s="242">
        <v>47</v>
      </c>
      <c r="D34" s="242">
        <v>20</v>
      </c>
      <c r="E34" s="242">
        <v>0</v>
      </c>
      <c r="F34" s="242">
        <v>0</v>
      </c>
      <c r="G34" s="242">
        <v>0</v>
      </c>
      <c r="H34" s="243">
        <v>1</v>
      </c>
      <c r="I34" s="244">
        <f t="shared" si="0"/>
        <v>69</v>
      </c>
      <c r="J34" s="254">
        <v>9180.7009980000003</v>
      </c>
      <c r="K34" s="255">
        <v>6533.6903380000012</v>
      </c>
      <c r="L34" s="255">
        <v>26388.432116999989</v>
      </c>
      <c r="M34" s="255">
        <v>0</v>
      </c>
      <c r="N34" s="255">
        <v>0</v>
      </c>
      <c r="O34" s="255">
        <v>0</v>
      </c>
      <c r="P34" s="256">
        <v>192</v>
      </c>
      <c r="Q34" s="244">
        <f t="shared" si="1"/>
        <v>42294.82345299999</v>
      </c>
    </row>
    <row r="35" spans="1:717" ht="15.75" thickBot="1">
      <c r="A35" s="60" t="s">
        <v>303</v>
      </c>
      <c r="B35" s="238">
        <v>22</v>
      </c>
      <c r="C35" s="238">
        <v>1563</v>
      </c>
      <c r="D35" s="238">
        <v>1040</v>
      </c>
      <c r="E35" s="238">
        <v>1</v>
      </c>
      <c r="F35" s="238">
        <v>0</v>
      </c>
      <c r="G35" s="238">
        <v>0</v>
      </c>
      <c r="H35" s="239">
        <v>12</v>
      </c>
      <c r="I35" s="257">
        <f t="shared" si="0"/>
        <v>2638</v>
      </c>
      <c r="J35" s="246">
        <v>236997.25994399999</v>
      </c>
      <c r="K35" s="247">
        <v>192350.05408100004</v>
      </c>
      <c r="L35" s="247">
        <v>1189272.928993</v>
      </c>
      <c r="M35" s="247">
        <v>39.691236000000004</v>
      </c>
      <c r="N35" s="247">
        <v>143.49908400000001</v>
      </c>
      <c r="O35" s="247">
        <v>0</v>
      </c>
      <c r="P35" s="248">
        <v>26393.475780000001</v>
      </c>
      <c r="Q35" s="257">
        <f t="shared" si="1"/>
        <v>1645196.909118</v>
      </c>
    </row>
    <row r="36" spans="1:717">
      <c r="A36" s="258" t="s">
        <v>313</v>
      </c>
      <c r="B36" s="259">
        <f t="shared" ref="B36:H36" si="2">SUM(B5:B35)</f>
        <v>7577.1726870000002</v>
      </c>
      <c r="C36" s="259">
        <f t="shared" si="2"/>
        <v>62306</v>
      </c>
      <c r="D36" s="259">
        <f t="shared" si="2"/>
        <v>43350</v>
      </c>
      <c r="E36" s="259">
        <f t="shared" si="2"/>
        <v>25</v>
      </c>
      <c r="F36" s="259">
        <f t="shared" si="2"/>
        <v>80</v>
      </c>
      <c r="G36" s="259">
        <f t="shared" si="2"/>
        <v>54</v>
      </c>
      <c r="H36" s="259">
        <f t="shared" si="2"/>
        <v>1051</v>
      </c>
      <c r="I36" s="260">
        <f>SUM(I5:I35)</f>
        <v>114443.172687</v>
      </c>
      <c r="J36" s="261">
        <f t="shared" ref="J36:P36" si="3">SUM(J5:J35)</f>
        <v>27360655.882261001</v>
      </c>
      <c r="K36" s="261">
        <f t="shared" si="3"/>
        <v>7754856.6458569989</v>
      </c>
      <c r="L36" s="261">
        <f t="shared" si="3"/>
        <v>55400818.38522701</v>
      </c>
      <c r="M36" s="261">
        <f t="shared" si="3"/>
        <v>9104.8405830000011</v>
      </c>
      <c r="N36" s="261">
        <f t="shared" si="3"/>
        <v>64593.324850999998</v>
      </c>
      <c r="O36" s="261">
        <f t="shared" si="3"/>
        <v>2506809.1115379995</v>
      </c>
      <c r="P36" s="261">
        <f t="shared" si="3"/>
        <v>19360351.599393994</v>
      </c>
      <c r="Q36" s="260">
        <f>SUM(Q5:Q35)</f>
        <v>112457189.78971097</v>
      </c>
    </row>
    <row r="39" spans="1:717" ht="15.75" thickBot="1">
      <c r="B39" s="426" t="s">
        <v>365</v>
      </c>
      <c r="C39" s="426"/>
      <c r="D39" s="426"/>
      <c r="E39" s="426"/>
      <c r="F39" s="426"/>
      <c r="G39" s="426"/>
      <c r="H39" s="426"/>
      <c r="I39" s="229"/>
      <c r="J39" s="426" t="s">
        <v>366</v>
      </c>
      <c r="K39" s="426"/>
      <c r="L39" s="426"/>
      <c r="M39" s="426"/>
      <c r="N39" s="426"/>
      <c r="O39" s="426"/>
      <c r="P39" s="426"/>
    </row>
    <row r="40" spans="1:717" ht="15.75" thickBot="1">
      <c r="A40" s="231" t="s">
        <v>262</v>
      </c>
      <c r="B40" s="232" t="s">
        <v>62</v>
      </c>
      <c r="C40" s="232" t="s">
        <v>64</v>
      </c>
      <c r="D40" s="232" t="s">
        <v>66</v>
      </c>
      <c r="E40" s="232" t="s">
        <v>68</v>
      </c>
      <c r="F40" s="232" t="s">
        <v>70</v>
      </c>
      <c r="G40" s="232" t="s">
        <v>72</v>
      </c>
      <c r="H40" s="262" t="s">
        <v>74</v>
      </c>
      <c r="I40" s="234" t="s">
        <v>369</v>
      </c>
      <c r="J40" s="235" t="s">
        <v>77</v>
      </c>
      <c r="K40" s="235" t="s">
        <v>78</v>
      </c>
      <c r="L40" s="236" t="s">
        <v>79</v>
      </c>
      <c r="M40" s="236" t="s">
        <v>80</v>
      </c>
      <c r="N40" s="236" t="s">
        <v>81</v>
      </c>
      <c r="O40" s="236" t="s">
        <v>82</v>
      </c>
      <c r="P40" s="237" t="s">
        <v>83</v>
      </c>
      <c r="Q40" s="234" t="s">
        <v>369</v>
      </c>
    </row>
    <row r="41" spans="1:717">
      <c r="A41" s="60" t="s">
        <v>272</v>
      </c>
      <c r="B41" s="238">
        <v>10</v>
      </c>
      <c r="C41" s="238">
        <v>181</v>
      </c>
      <c r="D41" s="238">
        <v>229</v>
      </c>
      <c r="E41" s="238">
        <v>0</v>
      </c>
      <c r="F41" s="238">
        <v>0</v>
      </c>
      <c r="G41" s="238">
        <v>0</v>
      </c>
      <c r="H41" s="239">
        <v>6</v>
      </c>
      <c r="I41" s="263">
        <f t="shared" ref="I41:I71" si="4">SUM(B41:H41)</f>
        <v>426</v>
      </c>
      <c r="J41" s="241">
        <v>60865.385353999998</v>
      </c>
      <c r="K41" s="238">
        <v>21904.425670000001</v>
      </c>
      <c r="L41" s="238">
        <v>230379.86905800001</v>
      </c>
      <c r="M41" s="238">
        <v>0</v>
      </c>
      <c r="N41" s="238">
        <v>0</v>
      </c>
      <c r="O41" s="238">
        <v>0</v>
      </c>
      <c r="P41" s="239">
        <v>5885.5010049999992</v>
      </c>
      <c r="Q41" s="263">
        <f>SUM(J41:P41)</f>
        <v>319035.181087</v>
      </c>
    </row>
    <row r="42" spans="1:717" ht="15.75">
      <c r="A42" s="60" t="s">
        <v>274</v>
      </c>
      <c r="B42" s="242">
        <v>82</v>
      </c>
      <c r="C42" s="242">
        <v>1099</v>
      </c>
      <c r="D42" s="242">
        <v>1352</v>
      </c>
      <c r="E42" s="242">
        <v>1</v>
      </c>
      <c r="F42" s="242">
        <v>2</v>
      </c>
      <c r="G42" s="242">
        <v>2</v>
      </c>
      <c r="H42" s="243">
        <v>76</v>
      </c>
      <c r="I42" s="264">
        <f t="shared" si="4"/>
        <v>2614</v>
      </c>
      <c r="J42" s="245">
        <v>1247187.510608</v>
      </c>
      <c r="K42" s="242">
        <v>169783.20370000001</v>
      </c>
      <c r="L42" s="242">
        <v>1723166.3895020001</v>
      </c>
      <c r="M42" s="242">
        <v>187</v>
      </c>
      <c r="N42" s="242">
        <v>1431.9431360000001</v>
      </c>
      <c r="O42" s="242">
        <v>13724</v>
      </c>
      <c r="P42" s="243">
        <v>1123637.7808660001</v>
      </c>
      <c r="Q42" s="264">
        <f>SUM(J42:P42)</f>
        <v>4279117.8278120002</v>
      </c>
      <c r="AH42" s="1"/>
      <c r="AI42"/>
      <c r="AJ42"/>
      <c r="AK42"/>
      <c r="AL42"/>
      <c r="AM42"/>
      <c r="AN42"/>
      <c r="AO42"/>
      <c r="AP42"/>
      <c r="AQ42"/>
      <c r="AR42"/>
      <c r="AS42"/>
      <c r="AT42"/>
      <c r="AU42"/>
      <c r="AV42"/>
      <c r="AW42"/>
      <c r="AX42"/>
      <c r="DM42" s="36"/>
      <c r="DN42" s="36"/>
      <c r="DO42" s="36"/>
      <c r="DP42" s="36"/>
      <c r="DQ42" s="36"/>
      <c r="DR42" s="36"/>
      <c r="DS42" s="36"/>
      <c r="DT42" s="36"/>
      <c r="DU42" s="36"/>
      <c r="DV42" s="36"/>
      <c r="DW42" s="36"/>
      <c r="DX42" s="36"/>
      <c r="DY42" s="36"/>
      <c r="DZ42" s="36"/>
      <c r="EA42" s="36"/>
      <c r="EB42" s="36"/>
      <c r="ZZ42"/>
      <c r="AAA42"/>
      <c r="AAB42"/>
      <c r="AAC42"/>
      <c r="AAD42"/>
      <c r="AAE42"/>
      <c r="AAF42"/>
      <c r="AAG42"/>
      <c r="AAH42"/>
      <c r="AAI42"/>
      <c r="AAJ42"/>
      <c r="AAK42"/>
      <c r="AAL42"/>
      <c r="AAM42"/>
      <c r="AAN42"/>
      <c r="AAO42"/>
    </row>
    <row r="43" spans="1:717">
      <c r="A43" s="168" t="s">
        <v>275</v>
      </c>
      <c r="B43" s="436" t="s">
        <v>361</v>
      </c>
      <c r="C43" s="436"/>
      <c r="D43" s="436"/>
      <c r="E43" s="436"/>
      <c r="F43" s="436"/>
      <c r="G43" s="436"/>
      <c r="H43" s="437"/>
      <c r="I43" s="264">
        <f t="shared" si="4"/>
        <v>0</v>
      </c>
      <c r="J43" s="438" t="s">
        <v>362</v>
      </c>
      <c r="K43" s="436"/>
      <c r="L43" s="436"/>
      <c r="M43" s="436"/>
      <c r="N43" s="436"/>
      <c r="O43" s="436"/>
      <c r="P43" s="437"/>
      <c r="Q43" s="264">
        <f t="shared" ref="Q43:Q71" si="5">SUM(J43:P43)</f>
        <v>0</v>
      </c>
      <c r="AH43" s="1"/>
      <c r="AI43"/>
      <c r="AJ43"/>
      <c r="AK43"/>
      <c r="AL43"/>
      <c r="AM43"/>
      <c r="AN43"/>
      <c r="AO43"/>
      <c r="AP43"/>
      <c r="AQ43"/>
      <c r="AR43"/>
      <c r="AS43"/>
      <c r="AT43"/>
      <c r="AU43"/>
      <c r="AV43"/>
      <c r="AW43"/>
      <c r="AX43"/>
      <c r="DM43" s="36"/>
      <c r="DN43" s="36"/>
      <c r="DO43" s="36"/>
      <c r="DP43" s="36"/>
      <c r="DQ43" s="36"/>
      <c r="DR43" s="36"/>
      <c r="DS43" s="36"/>
      <c r="DT43" s="36"/>
      <c r="DU43" s="36"/>
      <c r="DV43" s="36"/>
      <c r="DW43" s="36"/>
      <c r="DX43" s="36"/>
      <c r="DY43" s="36"/>
      <c r="DZ43" s="36"/>
      <c r="EA43" s="36"/>
      <c r="EB43" s="36"/>
      <c r="ZZ43"/>
      <c r="AAA43"/>
      <c r="AAB43"/>
      <c r="AAC43"/>
      <c r="AAD43"/>
      <c r="AAE43"/>
      <c r="AAF43"/>
      <c r="AAG43"/>
      <c r="AAH43"/>
      <c r="AAI43"/>
      <c r="AAJ43"/>
      <c r="AAK43"/>
      <c r="AAL43"/>
      <c r="AAM43"/>
      <c r="AAN43"/>
      <c r="AAO43"/>
    </row>
    <row r="44" spans="1:717">
      <c r="A44" s="168" t="s">
        <v>276</v>
      </c>
      <c r="B44" s="436"/>
      <c r="C44" s="436"/>
      <c r="D44" s="436"/>
      <c r="E44" s="436"/>
      <c r="F44" s="436"/>
      <c r="G44" s="436"/>
      <c r="H44" s="437"/>
      <c r="I44" s="264">
        <f t="shared" si="4"/>
        <v>0</v>
      </c>
      <c r="J44" s="438"/>
      <c r="K44" s="436"/>
      <c r="L44" s="436"/>
      <c r="M44" s="436"/>
      <c r="N44" s="436"/>
      <c r="O44" s="436"/>
      <c r="P44" s="437"/>
      <c r="Q44" s="264">
        <f t="shared" si="5"/>
        <v>0</v>
      </c>
      <c r="AH44" s="1"/>
      <c r="AI44"/>
      <c r="AJ44"/>
      <c r="AK44"/>
      <c r="AL44"/>
      <c r="AM44"/>
      <c r="AN44"/>
      <c r="AO44"/>
      <c r="AP44"/>
      <c r="AQ44"/>
      <c r="AR44"/>
      <c r="AS44"/>
      <c r="AT44"/>
      <c r="AU44"/>
      <c r="AV44"/>
      <c r="AW44"/>
      <c r="AX44"/>
      <c r="DM44" s="36"/>
      <c r="DN44" s="36"/>
      <c r="DO44" s="36"/>
      <c r="DP44" s="36"/>
      <c r="DQ44" s="36"/>
      <c r="DR44" s="36"/>
      <c r="DS44" s="36"/>
      <c r="DT44" s="36"/>
      <c r="DU44" s="36"/>
      <c r="DV44" s="36"/>
      <c r="DW44" s="36"/>
      <c r="DX44" s="36"/>
      <c r="DY44" s="36"/>
      <c r="DZ44" s="36"/>
      <c r="EA44" s="36"/>
      <c r="EB44" s="36"/>
      <c r="ZZ44"/>
      <c r="AAA44"/>
      <c r="AAB44"/>
      <c r="AAC44"/>
      <c r="AAD44"/>
      <c r="AAE44"/>
      <c r="AAF44"/>
      <c r="AAG44"/>
      <c r="AAH44"/>
      <c r="AAI44"/>
      <c r="AAJ44"/>
      <c r="AAK44"/>
      <c r="AAL44"/>
      <c r="AAM44"/>
      <c r="AAN44"/>
      <c r="AAO44"/>
    </row>
    <row r="45" spans="1:717">
      <c r="A45" s="60" t="s">
        <v>277</v>
      </c>
      <c r="B45" s="238">
        <v>63</v>
      </c>
      <c r="C45" s="238">
        <v>2798</v>
      </c>
      <c r="D45" s="238">
        <v>1803</v>
      </c>
      <c r="E45" s="238">
        <v>0</v>
      </c>
      <c r="F45" s="238">
        <v>3</v>
      </c>
      <c r="G45" s="238">
        <v>2</v>
      </c>
      <c r="H45" s="239">
        <v>25</v>
      </c>
      <c r="I45" s="264">
        <f t="shared" si="4"/>
        <v>4694</v>
      </c>
      <c r="J45" s="241">
        <v>608256.27653499995</v>
      </c>
      <c r="K45" s="238">
        <v>322518.21341600001</v>
      </c>
      <c r="L45" s="238">
        <v>1842551.5856420002</v>
      </c>
      <c r="M45" s="238">
        <v>0</v>
      </c>
      <c r="N45" s="238">
        <v>650.20863999999995</v>
      </c>
      <c r="O45" s="238">
        <v>709.13379800000007</v>
      </c>
      <c r="P45" s="239">
        <v>45756.724986000001</v>
      </c>
      <c r="Q45" s="264">
        <f>SUM(J45:P45)</f>
        <v>2820442.1430170001</v>
      </c>
      <c r="AH45" s="1"/>
      <c r="AI45"/>
      <c r="AJ45"/>
      <c r="AK45"/>
      <c r="AL45"/>
      <c r="AM45"/>
      <c r="AN45"/>
      <c r="AO45"/>
      <c r="AP45"/>
      <c r="AQ45"/>
      <c r="AR45"/>
      <c r="AS45"/>
      <c r="AT45"/>
      <c r="AU45"/>
      <c r="AV45"/>
      <c r="AW45"/>
      <c r="AX45"/>
      <c r="DM45" s="36"/>
      <c r="DN45" s="36"/>
      <c r="DO45" s="36"/>
      <c r="DP45" s="36"/>
      <c r="DQ45" s="36"/>
      <c r="DR45" s="36"/>
      <c r="DS45" s="36"/>
      <c r="DT45" s="36"/>
      <c r="DU45" s="36"/>
      <c r="DV45" s="36"/>
      <c r="DW45" s="36"/>
      <c r="DX45" s="36"/>
      <c r="DY45" s="36"/>
      <c r="DZ45" s="36"/>
      <c r="EA45" s="36"/>
      <c r="EB45" s="36"/>
      <c r="ZZ45"/>
      <c r="AAA45"/>
      <c r="AAB45"/>
      <c r="AAC45"/>
      <c r="AAD45"/>
      <c r="AAE45"/>
      <c r="AAF45"/>
      <c r="AAG45"/>
      <c r="AAH45"/>
      <c r="AAI45"/>
      <c r="AAJ45"/>
      <c r="AAK45"/>
      <c r="AAL45"/>
      <c r="AAM45"/>
      <c r="AAN45"/>
      <c r="AAO45"/>
    </row>
    <row r="46" spans="1:717">
      <c r="A46" s="60" t="s">
        <v>278</v>
      </c>
      <c r="B46" s="238">
        <v>31</v>
      </c>
      <c r="C46" s="238">
        <v>677</v>
      </c>
      <c r="D46" s="238">
        <v>970</v>
      </c>
      <c r="E46" s="238">
        <v>0</v>
      </c>
      <c r="F46" s="238">
        <v>2</v>
      </c>
      <c r="G46" s="238">
        <v>4</v>
      </c>
      <c r="H46" s="239">
        <v>26</v>
      </c>
      <c r="I46" s="264">
        <f t="shared" si="4"/>
        <v>1710</v>
      </c>
      <c r="J46" s="241">
        <v>374152.07669800002</v>
      </c>
      <c r="K46" s="238">
        <v>98386.256876000014</v>
      </c>
      <c r="L46" s="238">
        <v>1043000.8687080001</v>
      </c>
      <c r="M46" s="238">
        <v>0</v>
      </c>
      <c r="N46" s="238">
        <v>551.41279499999996</v>
      </c>
      <c r="O46" s="238">
        <v>9003601</v>
      </c>
      <c r="P46" s="239">
        <v>3431218.1912739999</v>
      </c>
      <c r="Q46" s="264">
        <f t="shared" si="5"/>
        <v>13950909.806351</v>
      </c>
      <c r="AH46" s="1"/>
      <c r="AI46"/>
      <c r="AJ46"/>
      <c r="AK46"/>
      <c r="AL46"/>
      <c r="AM46"/>
      <c r="AN46"/>
      <c r="AO46"/>
      <c r="AP46"/>
      <c r="AQ46"/>
      <c r="AR46"/>
      <c r="AS46"/>
      <c r="AT46"/>
      <c r="AU46"/>
      <c r="AV46"/>
      <c r="AW46"/>
      <c r="AX46"/>
      <c r="DM46" s="36"/>
      <c r="DN46" s="36"/>
      <c r="DO46" s="36"/>
      <c r="DP46" s="36"/>
      <c r="DQ46" s="36"/>
      <c r="DR46" s="36"/>
      <c r="DS46" s="36"/>
      <c r="DT46" s="36"/>
      <c r="DU46" s="36"/>
      <c r="DV46" s="36"/>
      <c r="DW46" s="36"/>
      <c r="DX46" s="36"/>
      <c r="DY46" s="36"/>
      <c r="DZ46" s="36"/>
      <c r="EA46" s="36"/>
      <c r="EB46" s="36"/>
      <c r="ZZ46"/>
      <c r="AAA46"/>
      <c r="AAB46"/>
      <c r="AAC46"/>
      <c r="AAD46"/>
      <c r="AAE46"/>
      <c r="AAF46"/>
      <c r="AAG46"/>
      <c r="AAH46"/>
      <c r="AAI46"/>
      <c r="AAJ46"/>
      <c r="AAK46"/>
      <c r="AAL46"/>
      <c r="AAM46"/>
      <c r="AAN46"/>
      <c r="AAO46"/>
    </row>
    <row r="47" spans="1:717">
      <c r="A47" s="60" t="s">
        <v>279</v>
      </c>
      <c r="B47" s="238">
        <v>26</v>
      </c>
      <c r="C47" s="238">
        <v>26</v>
      </c>
      <c r="D47" s="238">
        <v>1253</v>
      </c>
      <c r="E47" s="238">
        <v>1699</v>
      </c>
      <c r="F47" s="238">
        <v>1</v>
      </c>
      <c r="G47" s="238">
        <v>3</v>
      </c>
      <c r="H47" s="239">
        <v>2</v>
      </c>
      <c r="I47" s="264">
        <f t="shared" si="4"/>
        <v>3010</v>
      </c>
      <c r="J47" s="241">
        <v>244750.434018</v>
      </c>
      <c r="K47" s="238">
        <v>163321.06624100002</v>
      </c>
      <c r="L47" s="238">
        <v>1616565.07467</v>
      </c>
      <c r="M47" s="238">
        <v>121</v>
      </c>
      <c r="N47" s="238">
        <v>4010.261242</v>
      </c>
      <c r="O47" s="238">
        <v>7475</v>
      </c>
      <c r="P47" s="239">
        <v>230266.82875499999</v>
      </c>
      <c r="Q47" s="264">
        <f t="shared" si="5"/>
        <v>2266509.6649259999</v>
      </c>
      <c r="AH47" s="1"/>
      <c r="AI47"/>
      <c r="AJ47"/>
      <c r="AK47"/>
      <c r="AL47"/>
      <c r="AM47"/>
      <c r="AN47"/>
      <c r="AO47"/>
      <c r="AP47"/>
      <c r="AQ47"/>
      <c r="AR47"/>
      <c r="AS47"/>
      <c r="AT47"/>
      <c r="AU47"/>
      <c r="AV47"/>
      <c r="AW47"/>
      <c r="AX47"/>
      <c r="DM47" s="36"/>
      <c r="DN47" s="36"/>
      <c r="DO47" s="36"/>
      <c r="DP47" s="36"/>
      <c r="DQ47" s="36"/>
      <c r="DR47" s="36"/>
      <c r="DS47" s="36"/>
      <c r="DT47" s="36"/>
      <c r="DU47" s="36"/>
      <c r="DV47" s="36"/>
      <c r="DW47" s="36"/>
      <c r="DX47" s="36"/>
      <c r="DY47" s="36"/>
      <c r="DZ47" s="36"/>
      <c r="EA47" s="36"/>
      <c r="EB47" s="36"/>
      <c r="ZZ47"/>
      <c r="AAA47"/>
      <c r="AAB47"/>
      <c r="AAC47"/>
      <c r="AAD47"/>
      <c r="AAE47"/>
      <c r="AAF47"/>
      <c r="AAG47"/>
      <c r="AAH47"/>
      <c r="AAI47"/>
      <c r="AAJ47"/>
      <c r="AAK47"/>
      <c r="AAL47"/>
      <c r="AAM47"/>
      <c r="AAN47"/>
      <c r="AAO47"/>
    </row>
    <row r="48" spans="1:717">
      <c r="A48" s="60" t="s">
        <v>280</v>
      </c>
      <c r="B48" s="265">
        <v>23</v>
      </c>
      <c r="C48" s="265">
        <v>476</v>
      </c>
      <c r="D48" s="265">
        <v>841</v>
      </c>
      <c r="E48" s="265">
        <v>0</v>
      </c>
      <c r="F48" s="265">
        <v>0</v>
      </c>
      <c r="G48" s="265">
        <v>1</v>
      </c>
      <c r="H48" s="266">
        <v>38</v>
      </c>
      <c r="I48" s="264">
        <f t="shared" si="4"/>
        <v>1379</v>
      </c>
      <c r="J48" s="267">
        <v>429156</v>
      </c>
      <c r="K48" s="265">
        <v>88135</v>
      </c>
      <c r="L48" s="265">
        <v>929127</v>
      </c>
      <c r="M48" s="265">
        <v>219</v>
      </c>
      <c r="N48" s="265">
        <v>0</v>
      </c>
      <c r="O48" s="265">
        <v>511013</v>
      </c>
      <c r="P48" s="266">
        <v>504367</v>
      </c>
      <c r="Q48" s="264">
        <f t="shared" si="5"/>
        <v>2462017</v>
      </c>
      <c r="AH48" s="1"/>
      <c r="AI48"/>
      <c r="AJ48"/>
      <c r="AK48"/>
      <c r="AL48"/>
      <c r="AM48"/>
      <c r="AN48"/>
      <c r="AO48"/>
      <c r="AP48"/>
      <c r="AQ48"/>
      <c r="AR48"/>
      <c r="AS48"/>
      <c r="AT48"/>
      <c r="AU48"/>
      <c r="AV48"/>
      <c r="AW48"/>
      <c r="AX48"/>
      <c r="DM48" s="36"/>
      <c r="DN48" s="36"/>
      <c r="DO48" s="36"/>
      <c r="DP48" s="36"/>
      <c r="DQ48" s="36"/>
      <c r="DR48" s="36"/>
      <c r="DS48" s="36"/>
      <c r="DT48" s="36"/>
      <c r="DU48" s="36"/>
      <c r="DV48" s="36"/>
      <c r="DW48" s="36"/>
      <c r="DX48" s="36"/>
      <c r="DY48" s="36"/>
      <c r="DZ48" s="36"/>
      <c r="EA48" s="36"/>
      <c r="EB48" s="36"/>
      <c r="ZZ48"/>
      <c r="AAA48"/>
      <c r="AAB48"/>
      <c r="AAC48"/>
      <c r="AAD48"/>
      <c r="AAE48"/>
      <c r="AAF48"/>
      <c r="AAG48"/>
      <c r="AAH48"/>
      <c r="AAI48"/>
      <c r="AAJ48"/>
      <c r="AAK48"/>
      <c r="AAL48"/>
      <c r="AAM48"/>
      <c r="AAN48"/>
      <c r="AAO48"/>
    </row>
    <row r="49" spans="1:717">
      <c r="A49" s="60" t="s">
        <v>281</v>
      </c>
      <c r="B49" s="238">
        <v>332</v>
      </c>
      <c r="C49" s="238">
        <v>10872</v>
      </c>
      <c r="D49" s="238">
        <v>5933</v>
      </c>
      <c r="E49" s="238">
        <v>5</v>
      </c>
      <c r="F49" s="238">
        <v>14</v>
      </c>
      <c r="G49" s="238">
        <v>16</v>
      </c>
      <c r="H49" s="239">
        <v>157</v>
      </c>
      <c r="I49" s="264">
        <f t="shared" si="4"/>
        <v>17329</v>
      </c>
      <c r="J49" s="241">
        <v>5552073.166367</v>
      </c>
      <c r="K49" s="238">
        <v>1000668.526089</v>
      </c>
      <c r="L49" s="238">
        <v>7616680.299877001</v>
      </c>
      <c r="M49" s="238">
        <v>2874.6946550000002</v>
      </c>
      <c r="N49" s="238">
        <v>10903.31632</v>
      </c>
      <c r="O49" s="238">
        <v>25821.557799999999</v>
      </c>
      <c r="P49" s="239">
        <v>503274.27165599994</v>
      </c>
      <c r="Q49" s="264">
        <f t="shared" si="5"/>
        <v>14712295.832764</v>
      </c>
      <c r="AH49" s="1"/>
      <c r="AI49"/>
      <c r="AJ49"/>
      <c r="AK49"/>
      <c r="AL49"/>
      <c r="AM49"/>
      <c r="AN49"/>
      <c r="AO49"/>
      <c r="AP49"/>
      <c r="AQ49"/>
      <c r="AR49"/>
      <c r="AS49"/>
      <c r="AT49"/>
      <c r="AU49"/>
      <c r="AV49"/>
      <c r="AW49"/>
      <c r="AX49"/>
      <c r="DM49" s="36"/>
      <c r="DN49" s="36"/>
      <c r="DO49" s="36"/>
      <c r="DP49" s="36"/>
      <c r="DQ49" s="36"/>
      <c r="DR49" s="36"/>
      <c r="DS49" s="36"/>
      <c r="DT49" s="36"/>
      <c r="DU49" s="36"/>
      <c r="DV49" s="36"/>
      <c r="DW49" s="36"/>
      <c r="DX49" s="36"/>
      <c r="DY49" s="36"/>
      <c r="DZ49" s="36"/>
      <c r="EA49" s="36"/>
      <c r="EB49" s="36"/>
      <c r="ZZ49"/>
      <c r="AAA49"/>
      <c r="AAB49"/>
      <c r="AAC49"/>
      <c r="AAD49"/>
      <c r="AAE49"/>
      <c r="AAF49"/>
      <c r="AAG49"/>
      <c r="AAH49"/>
      <c r="AAI49"/>
      <c r="AAJ49"/>
      <c r="AAK49"/>
      <c r="AAL49"/>
      <c r="AAM49"/>
      <c r="AAN49"/>
      <c r="AAO49"/>
    </row>
    <row r="50" spans="1:717">
      <c r="A50" s="60" t="s">
        <v>282</v>
      </c>
      <c r="B50" s="238">
        <v>30</v>
      </c>
      <c r="C50" s="238">
        <v>1135</v>
      </c>
      <c r="D50" s="238">
        <v>1517</v>
      </c>
      <c r="E50" s="238">
        <v>0</v>
      </c>
      <c r="F50" s="238">
        <v>1</v>
      </c>
      <c r="G50" s="238">
        <v>4</v>
      </c>
      <c r="H50" s="239">
        <v>16</v>
      </c>
      <c r="I50" s="264">
        <f t="shared" si="4"/>
        <v>2703</v>
      </c>
      <c r="J50" s="241">
        <v>413479.00164099998</v>
      </c>
      <c r="K50" s="238">
        <v>189572.20168299996</v>
      </c>
      <c r="L50" s="238">
        <v>1849641.9607190001</v>
      </c>
      <c r="M50" s="238">
        <v>0</v>
      </c>
      <c r="N50" s="238">
        <v>0</v>
      </c>
      <c r="O50" s="238">
        <v>5063.0457230000002</v>
      </c>
      <c r="P50" s="239">
        <v>31486.490974000004</v>
      </c>
      <c r="Q50" s="264">
        <f t="shared" si="5"/>
        <v>2489242.7007400002</v>
      </c>
      <c r="AH50" s="1"/>
      <c r="AI50"/>
      <c r="AJ50"/>
      <c r="AK50"/>
      <c r="AL50"/>
      <c r="AM50"/>
      <c r="AN50"/>
      <c r="AO50"/>
      <c r="AP50"/>
      <c r="AQ50"/>
      <c r="AR50"/>
      <c r="AS50"/>
      <c r="AT50"/>
      <c r="AU50"/>
      <c r="AV50"/>
      <c r="AW50"/>
      <c r="AX50"/>
      <c r="DM50" s="36"/>
      <c r="DN50" s="36"/>
      <c r="DO50" s="36"/>
      <c r="DP50" s="36"/>
      <c r="DQ50" s="36"/>
      <c r="DR50" s="36"/>
      <c r="DS50" s="36"/>
      <c r="DT50" s="36"/>
      <c r="DU50" s="36"/>
      <c r="DV50" s="36"/>
      <c r="DW50" s="36"/>
      <c r="DX50" s="36"/>
      <c r="DY50" s="36"/>
      <c r="DZ50" s="36"/>
      <c r="EA50" s="36"/>
      <c r="EB50" s="36"/>
      <c r="ZZ50"/>
      <c r="AAA50"/>
      <c r="AAB50"/>
      <c r="AAC50"/>
      <c r="AAD50"/>
      <c r="AAE50"/>
      <c r="AAF50"/>
      <c r="AAG50"/>
      <c r="AAH50"/>
      <c r="AAI50"/>
      <c r="AAJ50"/>
      <c r="AAK50"/>
      <c r="AAL50"/>
      <c r="AAM50"/>
      <c r="AAN50"/>
      <c r="AAO50"/>
    </row>
    <row r="51" spans="1:717">
      <c r="A51" s="60" t="s">
        <v>283</v>
      </c>
      <c r="B51" s="238">
        <v>1</v>
      </c>
      <c r="C51" s="238">
        <v>5</v>
      </c>
      <c r="D51" s="238">
        <v>12</v>
      </c>
      <c r="E51" s="238">
        <v>0</v>
      </c>
      <c r="F51" s="238">
        <v>0</v>
      </c>
      <c r="G51" s="238">
        <v>0</v>
      </c>
      <c r="H51" s="239">
        <v>1</v>
      </c>
      <c r="I51" s="264">
        <f t="shared" si="4"/>
        <v>19</v>
      </c>
      <c r="J51" s="241">
        <v>6428</v>
      </c>
      <c r="K51" s="238">
        <v>348.126802</v>
      </c>
      <c r="L51" s="238">
        <v>21435.060901000001</v>
      </c>
      <c r="M51" s="238">
        <v>0</v>
      </c>
      <c r="N51" s="238">
        <v>0</v>
      </c>
      <c r="O51" s="238">
        <v>0</v>
      </c>
      <c r="P51" s="239">
        <v>1797.3240390000001</v>
      </c>
      <c r="Q51" s="264">
        <f t="shared" si="5"/>
        <v>30008.511741999999</v>
      </c>
      <c r="AH51" s="1"/>
      <c r="AI51"/>
      <c r="AJ51"/>
      <c r="AK51"/>
      <c r="AL51"/>
      <c r="AM51"/>
      <c r="AN51"/>
      <c r="AO51"/>
      <c r="AP51"/>
      <c r="AQ51"/>
      <c r="AR51"/>
      <c r="AS51"/>
      <c r="AT51"/>
      <c r="AU51"/>
      <c r="AV51"/>
      <c r="AW51"/>
      <c r="AX51"/>
      <c r="DM51" s="36"/>
      <c r="DN51" s="36"/>
      <c r="DO51" s="36"/>
      <c r="DP51" s="36"/>
      <c r="DQ51" s="36"/>
      <c r="DR51" s="36"/>
      <c r="DS51" s="36"/>
      <c r="DT51" s="36"/>
      <c r="DU51" s="36"/>
      <c r="DV51" s="36"/>
      <c r="DW51" s="36"/>
      <c r="DX51" s="36"/>
      <c r="DY51" s="36"/>
      <c r="DZ51" s="36"/>
      <c r="EA51" s="36"/>
      <c r="EB51" s="36"/>
      <c r="ZZ51"/>
      <c r="AAA51"/>
      <c r="AAB51"/>
      <c r="AAC51"/>
      <c r="AAD51"/>
      <c r="AAE51"/>
      <c r="AAF51"/>
      <c r="AAG51"/>
      <c r="AAH51"/>
      <c r="AAI51"/>
      <c r="AAJ51"/>
      <c r="AAK51"/>
      <c r="AAL51"/>
      <c r="AAM51"/>
      <c r="AAN51"/>
      <c r="AAO51"/>
    </row>
    <row r="52" spans="1:717" ht="15.75">
      <c r="A52" s="60" t="s">
        <v>284</v>
      </c>
      <c r="B52" s="242">
        <v>1</v>
      </c>
      <c r="C52" s="242">
        <v>210</v>
      </c>
      <c r="D52" s="242">
        <v>149</v>
      </c>
      <c r="E52" s="242">
        <v>0</v>
      </c>
      <c r="F52" s="242">
        <v>0</v>
      </c>
      <c r="G52" s="242">
        <v>0</v>
      </c>
      <c r="H52" s="243">
        <v>4</v>
      </c>
      <c r="I52" s="264">
        <f t="shared" si="4"/>
        <v>364</v>
      </c>
      <c r="J52" s="245">
        <v>6193</v>
      </c>
      <c r="K52" s="242">
        <v>24658.261910999991</v>
      </c>
      <c r="L52" s="242">
        <v>153278.13779599991</v>
      </c>
      <c r="M52" s="242">
        <v>0</v>
      </c>
      <c r="N52" s="242">
        <v>639</v>
      </c>
      <c r="O52" s="242">
        <v>0</v>
      </c>
      <c r="P52" s="243">
        <v>5206.2607600000001</v>
      </c>
      <c r="Q52" s="264">
        <f t="shared" si="5"/>
        <v>189974.66046699989</v>
      </c>
      <c r="AH52" s="1"/>
      <c r="AI52"/>
      <c r="AJ52"/>
      <c r="AK52"/>
      <c r="AL52"/>
      <c r="AM52"/>
      <c r="AN52"/>
      <c r="AO52"/>
      <c r="AP52"/>
      <c r="AQ52"/>
      <c r="AR52"/>
      <c r="AS52"/>
      <c r="AT52"/>
      <c r="AU52"/>
      <c r="AV52"/>
      <c r="AW52"/>
      <c r="AX52"/>
      <c r="DM52" s="36"/>
      <c r="DN52" s="36"/>
      <c r="DO52" s="36"/>
      <c r="DP52" s="36"/>
      <c r="DQ52" s="36"/>
      <c r="DR52" s="36"/>
      <c r="DS52" s="36"/>
      <c r="DT52" s="36"/>
      <c r="DU52" s="36"/>
      <c r="DV52" s="36"/>
      <c r="DW52" s="36"/>
      <c r="DX52" s="36"/>
      <c r="DY52" s="36"/>
      <c r="DZ52" s="36"/>
      <c r="EA52" s="36"/>
      <c r="EB52" s="36"/>
      <c r="ZZ52"/>
      <c r="AAA52"/>
      <c r="AAB52"/>
      <c r="AAC52"/>
      <c r="AAD52"/>
      <c r="AAE52"/>
      <c r="AAF52"/>
      <c r="AAG52"/>
      <c r="AAH52"/>
      <c r="AAI52"/>
      <c r="AAJ52"/>
      <c r="AAK52"/>
      <c r="AAL52"/>
      <c r="AAM52"/>
      <c r="AAN52"/>
      <c r="AAO52"/>
    </row>
    <row r="53" spans="1:717" ht="15.75">
      <c r="A53" s="60" t="s">
        <v>285</v>
      </c>
      <c r="B53" s="242">
        <v>9</v>
      </c>
      <c r="C53" s="242">
        <v>223</v>
      </c>
      <c r="D53" s="242">
        <v>225</v>
      </c>
      <c r="E53" s="242">
        <v>0</v>
      </c>
      <c r="F53" s="242">
        <v>0</v>
      </c>
      <c r="G53" s="242">
        <v>0</v>
      </c>
      <c r="H53" s="243">
        <v>10</v>
      </c>
      <c r="I53" s="264">
        <f t="shared" si="4"/>
        <v>467</v>
      </c>
      <c r="J53" s="245">
        <v>147189.92511700001</v>
      </c>
      <c r="K53" s="242">
        <v>34887.332583000003</v>
      </c>
      <c r="L53" s="242">
        <v>284827.43440100009</v>
      </c>
      <c r="M53" s="242">
        <v>0</v>
      </c>
      <c r="N53" s="242">
        <v>95</v>
      </c>
      <c r="O53" s="242">
        <v>0</v>
      </c>
      <c r="P53" s="243">
        <v>38991.232999</v>
      </c>
      <c r="Q53" s="264">
        <f t="shared" si="5"/>
        <v>505990.92510000011</v>
      </c>
      <c r="AH53" s="1"/>
      <c r="AI53"/>
      <c r="AJ53"/>
      <c r="AK53"/>
      <c r="AL53"/>
      <c r="AM53"/>
      <c r="AN53"/>
      <c r="AO53"/>
      <c r="AP53"/>
      <c r="AQ53"/>
      <c r="AR53"/>
      <c r="AS53"/>
      <c r="AT53"/>
      <c r="AU53"/>
      <c r="AV53"/>
      <c r="AW53"/>
      <c r="AX53"/>
      <c r="DM53" s="36"/>
      <c r="DN53" s="36"/>
      <c r="DO53" s="36"/>
      <c r="DP53" s="36"/>
      <c r="DQ53" s="36"/>
      <c r="DR53" s="36"/>
      <c r="DS53" s="36"/>
      <c r="DT53" s="36"/>
      <c r="DU53" s="36"/>
      <c r="DV53" s="36"/>
      <c r="DW53" s="36"/>
      <c r="DX53" s="36"/>
      <c r="DY53" s="36"/>
      <c r="DZ53" s="36"/>
      <c r="EA53" s="36"/>
      <c r="EB53" s="36"/>
      <c r="ZZ53"/>
      <c r="AAA53"/>
      <c r="AAB53"/>
      <c r="AAC53"/>
      <c r="AAD53"/>
      <c r="AAE53"/>
      <c r="AAF53"/>
      <c r="AAG53"/>
      <c r="AAH53"/>
      <c r="AAI53"/>
      <c r="AAJ53"/>
      <c r="AAK53"/>
      <c r="AAL53"/>
      <c r="AAM53"/>
      <c r="AAN53"/>
      <c r="AAO53"/>
    </row>
    <row r="54" spans="1:717">
      <c r="A54" s="60" t="s">
        <v>286</v>
      </c>
      <c r="B54" s="238">
        <v>133</v>
      </c>
      <c r="C54" s="238">
        <v>6188</v>
      </c>
      <c r="D54" s="238">
        <v>3506</v>
      </c>
      <c r="E54" s="238">
        <v>1</v>
      </c>
      <c r="F54" s="238">
        <v>3</v>
      </c>
      <c r="G54" s="238">
        <v>4</v>
      </c>
      <c r="H54" s="239">
        <v>65</v>
      </c>
      <c r="I54" s="264">
        <f t="shared" si="4"/>
        <v>9900</v>
      </c>
      <c r="J54" s="241">
        <v>1579358.4493749999</v>
      </c>
      <c r="K54" s="238">
        <v>584240.97227800009</v>
      </c>
      <c r="L54" s="238">
        <v>3838673.1820080001</v>
      </c>
      <c r="M54" s="238">
        <v>648.10117200000002</v>
      </c>
      <c r="N54" s="238">
        <v>1775.139606</v>
      </c>
      <c r="O54" s="238">
        <v>11675.344526000001</v>
      </c>
      <c r="P54" s="239">
        <v>281199.52296500001</v>
      </c>
      <c r="Q54" s="264">
        <f t="shared" si="5"/>
        <v>6297570.7119300002</v>
      </c>
      <c r="AH54" s="1"/>
      <c r="AI54"/>
      <c r="AJ54"/>
      <c r="AK54"/>
      <c r="AL54"/>
      <c r="AM54"/>
      <c r="AN54"/>
      <c r="AO54"/>
      <c r="AP54"/>
      <c r="AQ54"/>
      <c r="AR54"/>
      <c r="AS54"/>
      <c r="AT54"/>
      <c r="AU54"/>
      <c r="AV54"/>
      <c r="AW54"/>
      <c r="AX54"/>
      <c r="DM54" s="36"/>
      <c r="DN54" s="36"/>
      <c r="DO54" s="36"/>
      <c r="DP54" s="36"/>
      <c r="DQ54" s="36"/>
      <c r="DR54" s="36"/>
      <c r="DS54" s="36"/>
      <c r="DT54" s="36"/>
      <c r="DU54" s="36"/>
      <c r="DV54" s="36"/>
      <c r="DW54" s="36"/>
      <c r="DX54" s="36"/>
      <c r="DY54" s="36"/>
      <c r="DZ54" s="36"/>
      <c r="EA54" s="36"/>
      <c r="EB54" s="36"/>
      <c r="ZZ54"/>
      <c r="AAA54"/>
      <c r="AAB54"/>
      <c r="AAC54"/>
      <c r="AAD54"/>
      <c r="AAE54"/>
      <c r="AAF54"/>
      <c r="AAG54"/>
      <c r="AAH54"/>
      <c r="AAI54"/>
      <c r="AAJ54"/>
      <c r="AAK54"/>
      <c r="AAL54"/>
      <c r="AAM54"/>
      <c r="AAN54"/>
      <c r="AAO54"/>
    </row>
    <row r="55" spans="1:717">
      <c r="A55" s="60" t="s">
        <v>287</v>
      </c>
      <c r="B55" s="238">
        <v>11</v>
      </c>
      <c r="C55" s="238">
        <v>444</v>
      </c>
      <c r="D55" s="238">
        <v>693</v>
      </c>
      <c r="E55" s="238">
        <v>0</v>
      </c>
      <c r="F55" s="238">
        <v>1</v>
      </c>
      <c r="G55" s="238">
        <v>0</v>
      </c>
      <c r="H55" s="239">
        <v>5</v>
      </c>
      <c r="I55" s="264">
        <f t="shared" si="4"/>
        <v>1154</v>
      </c>
      <c r="J55" s="241">
        <v>58587.718508000005</v>
      </c>
      <c r="K55" s="238">
        <v>54359.424035999997</v>
      </c>
      <c r="L55" s="238">
        <v>701452.49692799989</v>
      </c>
      <c r="M55" s="238">
        <v>0</v>
      </c>
      <c r="N55" s="238">
        <v>1161.779808</v>
      </c>
      <c r="O55" s="238">
        <v>0</v>
      </c>
      <c r="P55" s="239">
        <v>32648.070016000001</v>
      </c>
      <c r="Q55" s="264">
        <f t="shared" si="5"/>
        <v>848209.48929599975</v>
      </c>
      <c r="AH55" s="1"/>
      <c r="AI55"/>
      <c r="AJ55"/>
      <c r="AK55"/>
      <c r="AL55"/>
      <c r="AM55"/>
      <c r="AN55"/>
      <c r="AO55"/>
      <c r="AP55"/>
      <c r="AQ55"/>
      <c r="AR55"/>
      <c r="AS55"/>
      <c r="AT55"/>
      <c r="AU55"/>
      <c r="AV55"/>
      <c r="AW55"/>
      <c r="AX55"/>
      <c r="DM55" s="36"/>
      <c r="DN55" s="36"/>
      <c r="DO55" s="36"/>
      <c r="DP55" s="36"/>
      <c r="DQ55" s="36"/>
      <c r="DR55" s="36"/>
      <c r="DS55" s="36"/>
      <c r="DT55" s="36"/>
      <c r="DU55" s="36"/>
      <c r="DV55" s="36"/>
      <c r="DW55" s="36"/>
      <c r="DX55" s="36"/>
      <c r="DY55" s="36"/>
      <c r="DZ55" s="36"/>
      <c r="EA55" s="36"/>
      <c r="EB55" s="36"/>
      <c r="ZZ55"/>
      <c r="AAA55"/>
      <c r="AAB55"/>
      <c r="AAC55"/>
      <c r="AAD55"/>
      <c r="AAE55"/>
      <c r="AAF55"/>
      <c r="AAG55"/>
      <c r="AAH55"/>
      <c r="AAI55"/>
      <c r="AAJ55"/>
      <c r="AAK55"/>
      <c r="AAL55"/>
      <c r="AAM55"/>
      <c r="AAN55"/>
      <c r="AAO55"/>
    </row>
    <row r="56" spans="1:717">
      <c r="A56" s="60" t="s">
        <v>288</v>
      </c>
      <c r="B56" s="238">
        <v>3</v>
      </c>
      <c r="C56" s="238">
        <v>171</v>
      </c>
      <c r="D56" s="238">
        <v>292</v>
      </c>
      <c r="E56" s="238">
        <v>0</v>
      </c>
      <c r="F56" s="238">
        <v>0</v>
      </c>
      <c r="G56" s="238">
        <v>1</v>
      </c>
      <c r="H56" s="239">
        <v>8</v>
      </c>
      <c r="I56" s="264">
        <f t="shared" si="4"/>
        <v>475</v>
      </c>
      <c r="J56" s="241">
        <v>31689.318169999999</v>
      </c>
      <c r="K56" s="238">
        <v>27247.460628000001</v>
      </c>
      <c r="L56" s="238">
        <v>250842.455483</v>
      </c>
      <c r="M56" s="238">
        <v>0</v>
      </c>
      <c r="N56" s="238">
        <v>0</v>
      </c>
      <c r="O56" s="238">
        <v>681.70747500000004</v>
      </c>
      <c r="P56" s="239">
        <v>19009.007274</v>
      </c>
      <c r="Q56" s="264">
        <f t="shared" si="5"/>
        <v>329469.94902999996</v>
      </c>
      <c r="AH56" s="1"/>
      <c r="AI56"/>
      <c r="AJ56"/>
      <c r="AK56"/>
      <c r="AL56"/>
      <c r="AM56"/>
      <c r="AN56"/>
      <c r="AO56"/>
      <c r="AP56"/>
      <c r="AQ56"/>
      <c r="AR56"/>
      <c r="AS56"/>
      <c r="AT56"/>
      <c r="AU56"/>
      <c r="AV56"/>
      <c r="AW56"/>
      <c r="AX56"/>
      <c r="DM56" s="36"/>
      <c r="DN56" s="36"/>
      <c r="DO56" s="36"/>
      <c r="DP56" s="36"/>
      <c r="DQ56" s="36"/>
      <c r="DR56" s="36"/>
      <c r="DS56" s="36"/>
      <c r="DT56" s="36"/>
      <c r="DU56" s="36"/>
      <c r="DV56" s="36"/>
      <c r="DW56" s="36"/>
      <c r="DX56" s="36"/>
      <c r="DY56" s="36"/>
      <c r="DZ56" s="36"/>
      <c r="EA56" s="36"/>
      <c r="EB56" s="36"/>
      <c r="ZZ56"/>
      <c r="AAA56"/>
      <c r="AAB56"/>
      <c r="AAC56"/>
      <c r="AAD56"/>
      <c r="AAE56"/>
      <c r="AAF56"/>
      <c r="AAG56"/>
      <c r="AAH56"/>
      <c r="AAI56"/>
      <c r="AAJ56"/>
      <c r="AAK56"/>
      <c r="AAL56"/>
      <c r="AAM56"/>
      <c r="AAN56"/>
      <c r="AAO56"/>
    </row>
    <row r="57" spans="1:717">
      <c r="A57" s="60" t="s">
        <v>289</v>
      </c>
      <c r="B57" s="238">
        <v>17</v>
      </c>
      <c r="C57" s="238">
        <v>1954</v>
      </c>
      <c r="D57" s="238">
        <v>806</v>
      </c>
      <c r="E57" s="238">
        <v>3</v>
      </c>
      <c r="F57" s="238">
        <v>0</v>
      </c>
      <c r="G57" s="238">
        <v>3</v>
      </c>
      <c r="H57" s="239">
        <v>16</v>
      </c>
      <c r="I57" s="264">
        <f t="shared" si="4"/>
        <v>2799</v>
      </c>
      <c r="J57" s="241">
        <v>97209.512669999996</v>
      </c>
      <c r="K57" s="238">
        <v>177867.90693200001</v>
      </c>
      <c r="L57" s="238">
        <v>755575.88405999995</v>
      </c>
      <c r="M57" s="238">
        <v>7152.6439200000004</v>
      </c>
      <c r="N57" s="238">
        <v>120.27327</v>
      </c>
      <c r="O57" s="238">
        <v>19996.34432</v>
      </c>
      <c r="P57" s="239">
        <v>33229.303874999998</v>
      </c>
      <c r="Q57" s="264">
        <f t="shared" si="5"/>
        <v>1091151.8690469998</v>
      </c>
      <c r="AH57" s="1"/>
      <c r="AI57"/>
      <c r="AJ57"/>
      <c r="AK57"/>
      <c r="AL57"/>
      <c r="AM57"/>
      <c r="AN57"/>
      <c r="AO57"/>
      <c r="AP57"/>
      <c r="AQ57"/>
      <c r="AR57"/>
      <c r="AS57"/>
      <c r="AT57"/>
      <c r="AU57"/>
      <c r="AV57"/>
      <c r="AW57"/>
      <c r="AX57"/>
      <c r="DM57" s="36"/>
      <c r="DN57" s="36"/>
      <c r="DO57" s="36"/>
      <c r="DP57" s="36"/>
      <c r="DQ57" s="36"/>
      <c r="DR57" s="36"/>
      <c r="DS57" s="36"/>
      <c r="DT57" s="36"/>
      <c r="DU57" s="36"/>
      <c r="DV57" s="36"/>
      <c r="DW57" s="36"/>
      <c r="DX57" s="36"/>
      <c r="DY57" s="36"/>
      <c r="DZ57" s="36"/>
      <c r="EA57" s="36"/>
      <c r="EB57" s="36"/>
      <c r="ZZ57"/>
      <c r="AAA57"/>
      <c r="AAB57"/>
      <c r="AAC57"/>
      <c r="AAD57"/>
      <c r="AAE57"/>
      <c r="AAF57"/>
      <c r="AAG57"/>
      <c r="AAH57"/>
      <c r="AAI57"/>
      <c r="AAJ57"/>
      <c r="AAK57"/>
      <c r="AAL57"/>
      <c r="AAM57"/>
      <c r="AAN57"/>
      <c r="AAO57"/>
    </row>
    <row r="58" spans="1:717" ht="15.75">
      <c r="A58" s="60" t="s">
        <v>290</v>
      </c>
      <c r="B58" s="242">
        <v>7</v>
      </c>
      <c r="C58" s="242">
        <v>320</v>
      </c>
      <c r="D58" s="242">
        <v>413</v>
      </c>
      <c r="E58" s="242">
        <v>1</v>
      </c>
      <c r="F58" s="242">
        <v>0</v>
      </c>
      <c r="G58" s="242">
        <v>1</v>
      </c>
      <c r="H58" s="243">
        <v>19</v>
      </c>
      <c r="I58" s="264">
        <f t="shared" si="4"/>
        <v>761</v>
      </c>
      <c r="J58" s="245">
        <v>76627.53839500001</v>
      </c>
      <c r="K58" s="242">
        <v>62473.326282000002</v>
      </c>
      <c r="L58" s="242">
        <v>455293.14545199968</v>
      </c>
      <c r="M58" s="242">
        <v>407.08446199999997</v>
      </c>
      <c r="N58" s="242">
        <v>0</v>
      </c>
      <c r="O58" s="242">
        <v>77</v>
      </c>
      <c r="P58" s="243">
        <v>62867.940598000001</v>
      </c>
      <c r="Q58" s="264">
        <f t="shared" si="5"/>
        <v>657746.03518899973</v>
      </c>
    </row>
    <row r="59" spans="1:717">
      <c r="A59" s="60" t="s">
        <v>291</v>
      </c>
      <c r="B59" s="238">
        <v>6</v>
      </c>
      <c r="C59" s="238">
        <v>103</v>
      </c>
      <c r="D59" s="238">
        <v>218</v>
      </c>
      <c r="E59" s="238">
        <v>0</v>
      </c>
      <c r="F59" s="238">
        <v>0</v>
      </c>
      <c r="G59" s="238">
        <v>0</v>
      </c>
      <c r="H59" s="239">
        <v>8</v>
      </c>
      <c r="I59" s="264">
        <f t="shared" si="4"/>
        <v>335</v>
      </c>
      <c r="J59" s="241">
        <v>43570.815348000004</v>
      </c>
      <c r="K59" s="238">
        <v>17363.028821</v>
      </c>
      <c r="L59" s="238">
        <v>211647.87899100001</v>
      </c>
      <c r="M59" s="238">
        <v>0</v>
      </c>
      <c r="N59" s="238">
        <v>0</v>
      </c>
      <c r="O59" s="238">
        <v>47533</v>
      </c>
      <c r="P59" s="239">
        <v>276971.37167699996</v>
      </c>
      <c r="Q59" s="264">
        <f t="shared" si="5"/>
        <v>597086.0948369999</v>
      </c>
    </row>
    <row r="60" spans="1:717">
      <c r="A60" s="60" t="s">
        <v>292</v>
      </c>
      <c r="B60" s="238">
        <v>0</v>
      </c>
      <c r="C60" s="238">
        <v>48</v>
      </c>
      <c r="D60" s="238">
        <v>76</v>
      </c>
      <c r="E60" s="238">
        <v>0</v>
      </c>
      <c r="F60" s="238">
        <v>0</v>
      </c>
      <c r="G60" s="238">
        <v>0</v>
      </c>
      <c r="H60" s="239">
        <v>1</v>
      </c>
      <c r="I60" s="264">
        <f t="shared" si="4"/>
        <v>125</v>
      </c>
      <c r="J60" s="241">
        <v>0</v>
      </c>
      <c r="K60" s="238">
        <v>6833.3354820000004</v>
      </c>
      <c r="L60" s="238">
        <v>86686.724291000006</v>
      </c>
      <c r="M60" s="238">
        <v>0</v>
      </c>
      <c r="N60" s="238">
        <v>1071.854208</v>
      </c>
      <c r="O60" s="238">
        <v>0</v>
      </c>
      <c r="P60" s="239">
        <v>1249.83</v>
      </c>
      <c r="Q60" s="264">
        <f t="shared" si="5"/>
        <v>95841.743981000007</v>
      </c>
    </row>
    <row r="61" spans="1:717">
      <c r="A61" s="60" t="s">
        <v>293</v>
      </c>
      <c r="B61" s="238">
        <v>17</v>
      </c>
      <c r="C61" s="238">
        <v>200</v>
      </c>
      <c r="D61" s="238">
        <v>190</v>
      </c>
      <c r="E61" s="238">
        <v>0</v>
      </c>
      <c r="F61" s="238">
        <v>0</v>
      </c>
      <c r="G61" s="238">
        <v>0</v>
      </c>
      <c r="H61" s="239">
        <v>22</v>
      </c>
      <c r="I61" s="264">
        <f t="shared" si="4"/>
        <v>429</v>
      </c>
      <c r="J61" s="241">
        <v>165947.670358</v>
      </c>
      <c r="K61" s="238">
        <v>22895.211723</v>
      </c>
      <c r="L61" s="238">
        <v>289615.65803799999</v>
      </c>
      <c r="M61" s="238">
        <v>0</v>
      </c>
      <c r="N61" s="238">
        <v>0</v>
      </c>
      <c r="O61" s="238">
        <v>0</v>
      </c>
      <c r="P61" s="239">
        <v>54958.331822</v>
      </c>
      <c r="Q61" s="264">
        <f t="shared" si="5"/>
        <v>533416.87194099999</v>
      </c>
    </row>
    <row r="62" spans="1:717">
      <c r="A62" s="60" t="s">
        <v>294</v>
      </c>
      <c r="B62" s="238">
        <v>356</v>
      </c>
      <c r="C62" s="238">
        <v>15442</v>
      </c>
      <c r="D62" s="238">
        <v>6572</v>
      </c>
      <c r="E62" s="238">
        <v>9</v>
      </c>
      <c r="F62" s="238">
        <v>13</v>
      </c>
      <c r="G62" s="238">
        <v>4</v>
      </c>
      <c r="H62" s="239">
        <v>187</v>
      </c>
      <c r="I62" s="264">
        <f t="shared" si="4"/>
        <v>22583</v>
      </c>
      <c r="J62" s="241">
        <v>4564354.3304349994</v>
      </c>
      <c r="K62" s="238">
        <v>1298248.3396460002</v>
      </c>
      <c r="L62" s="238">
        <v>8182804.0336739998</v>
      </c>
      <c r="M62" s="238">
        <v>7978.622652</v>
      </c>
      <c r="N62" s="238">
        <v>3559.3730300000002</v>
      </c>
      <c r="O62" s="238">
        <v>2473.487024</v>
      </c>
      <c r="P62" s="239">
        <v>740824.26766999997</v>
      </c>
      <c r="Q62" s="264">
        <f t="shared" si="5"/>
        <v>14800242.454130998</v>
      </c>
    </row>
    <row r="63" spans="1:717">
      <c r="A63" s="60" t="s">
        <v>295</v>
      </c>
      <c r="B63" s="238">
        <v>127</v>
      </c>
      <c r="C63" s="238">
        <v>2304</v>
      </c>
      <c r="D63" s="238">
        <v>1548</v>
      </c>
      <c r="E63" s="238">
        <v>2</v>
      </c>
      <c r="F63" s="238">
        <v>1</v>
      </c>
      <c r="G63" s="238">
        <v>1</v>
      </c>
      <c r="H63" s="239">
        <v>30</v>
      </c>
      <c r="I63" s="264">
        <f t="shared" si="4"/>
        <v>4013</v>
      </c>
      <c r="J63" s="241">
        <v>1903648.9104249999</v>
      </c>
      <c r="K63" s="238">
        <v>229510.67032200002</v>
      </c>
      <c r="L63" s="238">
        <v>1631404.5188549999</v>
      </c>
      <c r="M63" s="238">
        <v>35.019145000000002</v>
      </c>
      <c r="N63" s="238">
        <v>18.344609999999999</v>
      </c>
      <c r="O63" s="238">
        <v>0</v>
      </c>
      <c r="P63" s="239">
        <v>71278.502215</v>
      </c>
      <c r="Q63" s="264">
        <f t="shared" si="5"/>
        <v>3835895.9655719995</v>
      </c>
    </row>
    <row r="64" spans="1:717" ht="15.75">
      <c r="A64" s="60" t="s">
        <v>296</v>
      </c>
      <c r="B64" s="242">
        <v>36</v>
      </c>
      <c r="C64" s="242">
        <v>733</v>
      </c>
      <c r="D64" s="242">
        <v>1071</v>
      </c>
      <c r="E64" s="242">
        <v>0</v>
      </c>
      <c r="F64" s="242">
        <v>4</v>
      </c>
      <c r="G64" s="242">
        <v>0</v>
      </c>
      <c r="H64" s="243">
        <v>50</v>
      </c>
      <c r="I64" s="264">
        <f t="shared" si="4"/>
        <v>1894</v>
      </c>
      <c r="J64" s="245">
        <v>604201</v>
      </c>
      <c r="K64" s="242">
        <v>133190</v>
      </c>
      <c r="L64" s="242">
        <v>1223052</v>
      </c>
      <c r="M64" s="242">
        <v>0</v>
      </c>
      <c r="N64" s="242">
        <v>1419</v>
      </c>
      <c r="O64" s="242">
        <v>207</v>
      </c>
      <c r="P64" s="243">
        <v>448643</v>
      </c>
      <c r="Q64" s="264">
        <f t="shared" si="5"/>
        <v>2410712</v>
      </c>
    </row>
    <row r="65" spans="1:17">
      <c r="A65" s="60" t="s">
        <v>297</v>
      </c>
      <c r="B65" s="238">
        <v>9</v>
      </c>
      <c r="C65" s="238">
        <v>332</v>
      </c>
      <c r="D65" s="238">
        <v>479</v>
      </c>
      <c r="E65" s="238">
        <v>0</v>
      </c>
      <c r="F65" s="238">
        <v>0</v>
      </c>
      <c r="G65" s="238">
        <v>0</v>
      </c>
      <c r="H65" s="239">
        <v>4</v>
      </c>
      <c r="I65" s="264">
        <f t="shared" si="4"/>
        <v>824</v>
      </c>
      <c r="J65" s="241">
        <v>83422.100145000004</v>
      </c>
      <c r="K65" s="238">
        <v>46577.124343999996</v>
      </c>
      <c r="L65" s="238">
        <v>474183.36669499998</v>
      </c>
      <c r="M65" s="238">
        <v>0</v>
      </c>
      <c r="N65" s="238">
        <v>335.771365</v>
      </c>
      <c r="O65" s="238">
        <v>0</v>
      </c>
      <c r="P65" s="239">
        <v>567001.09716500004</v>
      </c>
      <c r="Q65" s="264">
        <f t="shared" si="5"/>
        <v>1171519.4597140001</v>
      </c>
    </row>
    <row r="66" spans="1:17">
      <c r="A66" s="60" t="s">
        <v>298</v>
      </c>
      <c r="B66" s="238">
        <v>131</v>
      </c>
      <c r="C66" s="238">
        <v>5269</v>
      </c>
      <c r="D66" s="238">
        <v>3486</v>
      </c>
      <c r="E66" s="238">
        <v>4</v>
      </c>
      <c r="F66" s="238">
        <v>10</v>
      </c>
      <c r="G66" s="238">
        <v>6</v>
      </c>
      <c r="H66" s="239">
        <v>89</v>
      </c>
      <c r="I66" s="264">
        <f t="shared" si="4"/>
        <v>8995</v>
      </c>
      <c r="J66" s="241">
        <v>1328335.5962719999</v>
      </c>
      <c r="K66" s="238">
        <v>612379.01298</v>
      </c>
      <c r="L66" s="238">
        <v>3484880.0592729999</v>
      </c>
      <c r="M66" s="238">
        <v>1136.138956</v>
      </c>
      <c r="N66" s="238">
        <v>4059.2466199999999</v>
      </c>
      <c r="O66" s="238">
        <v>58716.599196999996</v>
      </c>
      <c r="P66" s="239">
        <v>294833.34052099998</v>
      </c>
      <c r="Q66" s="264">
        <f t="shared" si="5"/>
        <v>5784339.9938190002</v>
      </c>
    </row>
    <row r="67" spans="1:17" ht="15.75">
      <c r="A67" s="60" t="s">
        <v>299</v>
      </c>
      <c r="B67" s="242">
        <v>29</v>
      </c>
      <c r="C67" s="242">
        <v>513</v>
      </c>
      <c r="D67" s="242">
        <v>731</v>
      </c>
      <c r="E67" s="242">
        <v>0</v>
      </c>
      <c r="F67" s="242">
        <v>0</v>
      </c>
      <c r="G67" s="242">
        <v>1</v>
      </c>
      <c r="H67" s="243">
        <v>48</v>
      </c>
      <c r="I67" s="264">
        <f t="shared" si="4"/>
        <v>1322</v>
      </c>
      <c r="J67" s="245">
        <v>373326.23790399998</v>
      </c>
      <c r="K67" s="242">
        <v>95828.324591000011</v>
      </c>
      <c r="L67" s="242">
        <v>821445.68181900005</v>
      </c>
      <c r="M67" s="242">
        <v>138</v>
      </c>
      <c r="N67" s="242">
        <v>0</v>
      </c>
      <c r="O67" s="242">
        <v>4255.2026959999994</v>
      </c>
      <c r="P67" s="243">
        <v>120768.360372</v>
      </c>
      <c r="Q67" s="264">
        <f t="shared" si="5"/>
        <v>1415761.8073819999</v>
      </c>
    </row>
    <row r="68" spans="1:17">
      <c r="A68" s="60" t="s">
        <v>300</v>
      </c>
      <c r="B68" s="238">
        <v>183</v>
      </c>
      <c r="C68" s="238">
        <v>8337</v>
      </c>
      <c r="D68" s="238">
        <v>4612</v>
      </c>
      <c r="E68" s="238">
        <v>4</v>
      </c>
      <c r="F68" s="238">
        <v>10</v>
      </c>
      <c r="G68" s="238">
        <v>10</v>
      </c>
      <c r="H68" s="239">
        <v>93</v>
      </c>
      <c r="I68" s="264">
        <f t="shared" si="4"/>
        <v>13249</v>
      </c>
      <c r="J68" s="241">
        <v>2029826.7646250001</v>
      </c>
      <c r="K68" s="238">
        <v>903520.35111699998</v>
      </c>
      <c r="L68" s="238">
        <v>4918104.1689010002</v>
      </c>
      <c r="M68" s="238">
        <v>7415.1362250000002</v>
      </c>
      <c r="N68" s="238">
        <v>19133.838788000001</v>
      </c>
      <c r="O68" s="238">
        <v>102180.968605</v>
      </c>
      <c r="P68" s="239">
        <v>1061640.0784849999</v>
      </c>
      <c r="Q68" s="264">
        <f t="shared" si="5"/>
        <v>9041821.3067459986</v>
      </c>
    </row>
    <row r="69" spans="1:17">
      <c r="A69" s="60" t="s">
        <v>301</v>
      </c>
      <c r="B69" s="238">
        <v>29</v>
      </c>
      <c r="C69" s="238">
        <v>883</v>
      </c>
      <c r="D69" s="238">
        <v>941</v>
      </c>
      <c r="E69" s="238">
        <v>0</v>
      </c>
      <c r="F69" s="238">
        <v>3</v>
      </c>
      <c r="G69" s="238">
        <v>0</v>
      </c>
      <c r="H69" s="239">
        <v>21</v>
      </c>
      <c r="I69" s="264">
        <f t="shared" si="4"/>
        <v>1877</v>
      </c>
      <c r="J69" s="241">
        <v>252084.331802</v>
      </c>
      <c r="K69" s="238">
        <v>100030.18425399999</v>
      </c>
      <c r="L69" s="238">
        <v>887463.2509910001</v>
      </c>
      <c r="M69" s="238">
        <v>0</v>
      </c>
      <c r="N69" s="238">
        <v>412.32199500000002</v>
      </c>
      <c r="O69" s="238">
        <v>0</v>
      </c>
      <c r="P69" s="239">
        <v>437662.34578199999</v>
      </c>
      <c r="Q69" s="264">
        <f t="shared" si="5"/>
        <v>1677652.4348240001</v>
      </c>
    </row>
    <row r="70" spans="1:17" ht="15.75">
      <c r="A70" s="60" t="s">
        <v>302</v>
      </c>
      <c r="B70" s="242">
        <v>1</v>
      </c>
      <c r="C70" s="242">
        <v>48</v>
      </c>
      <c r="D70" s="242">
        <v>19</v>
      </c>
      <c r="E70" s="242">
        <v>0</v>
      </c>
      <c r="F70" s="242">
        <v>0</v>
      </c>
      <c r="G70" s="242">
        <v>0</v>
      </c>
      <c r="H70" s="243">
        <v>1</v>
      </c>
      <c r="I70" s="264">
        <f t="shared" si="4"/>
        <v>69</v>
      </c>
      <c r="J70" s="245">
        <v>7299.4827360000008</v>
      </c>
      <c r="K70" s="242">
        <v>5269.7457249999989</v>
      </c>
      <c r="L70" s="242">
        <v>21262.636037</v>
      </c>
      <c r="M70" s="242">
        <v>0</v>
      </c>
      <c r="N70" s="242">
        <v>0</v>
      </c>
      <c r="O70" s="242">
        <v>0</v>
      </c>
      <c r="P70" s="243">
        <v>220</v>
      </c>
      <c r="Q70" s="264">
        <f t="shared" si="5"/>
        <v>34051.864497999995</v>
      </c>
    </row>
    <row r="71" spans="1:17" ht="15.75" thickBot="1">
      <c r="A71" s="60" t="s">
        <v>303</v>
      </c>
      <c r="B71" s="238">
        <v>18</v>
      </c>
      <c r="C71" s="238">
        <v>1591</v>
      </c>
      <c r="D71" s="238">
        <v>997</v>
      </c>
      <c r="E71" s="238">
        <v>1</v>
      </c>
      <c r="F71" s="238">
        <v>2</v>
      </c>
      <c r="G71" s="238">
        <v>0</v>
      </c>
      <c r="H71" s="239">
        <v>12</v>
      </c>
      <c r="I71" s="268">
        <f t="shared" si="4"/>
        <v>2621</v>
      </c>
      <c r="J71" s="241">
        <v>197597.87046499999</v>
      </c>
      <c r="K71" s="238">
        <v>162285.76293299999</v>
      </c>
      <c r="L71" s="238">
        <v>955972.80528700002</v>
      </c>
      <c r="M71" s="238">
        <v>352.13250399999998</v>
      </c>
      <c r="N71" s="238">
        <v>53.939371999999999</v>
      </c>
      <c r="O71" s="238">
        <v>0</v>
      </c>
      <c r="P71" s="239">
        <v>25162.890503999999</v>
      </c>
      <c r="Q71" s="268">
        <f t="shared" si="5"/>
        <v>1341425.4010650001</v>
      </c>
    </row>
    <row r="72" spans="1:17">
      <c r="A72" s="258" t="s">
        <v>313</v>
      </c>
      <c r="B72" s="269">
        <f t="shared" ref="B72:P72" si="6">SUM(B41:B71)</f>
        <v>1721</v>
      </c>
      <c r="C72" s="269">
        <f t="shared" si="6"/>
        <v>62582</v>
      </c>
      <c r="D72" s="269">
        <f t="shared" si="6"/>
        <v>40934</v>
      </c>
      <c r="E72" s="269">
        <f t="shared" si="6"/>
        <v>1730</v>
      </c>
      <c r="F72" s="269">
        <f t="shared" si="6"/>
        <v>70</v>
      </c>
      <c r="G72" s="269">
        <f t="shared" si="6"/>
        <v>63</v>
      </c>
      <c r="H72" s="270">
        <f t="shared" si="6"/>
        <v>1040</v>
      </c>
      <c r="I72" s="260">
        <f>SUM(I41:I71)</f>
        <v>108140</v>
      </c>
      <c r="J72" s="271">
        <f t="shared" si="6"/>
        <v>22486818.423970997</v>
      </c>
      <c r="K72" s="271">
        <f t="shared" si="6"/>
        <v>6654302.7970649991</v>
      </c>
      <c r="L72" s="271">
        <f t="shared" si="6"/>
        <v>46501013.62805701</v>
      </c>
      <c r="M72" s="271">
        <f t="shared" si="6"/>
        <v>28664.573690999998</v>
      </c>
      <c r="N72" s="271">
        <f t="shared" si="6"/>
        <v>51402.024805000001</v>
      </c>
      <c r="O72" s="271">
        <f t="shared" si="6"/>
        <v>9815203.3911639992</v>
      </c>
      <c r="P72" s="271">
        <f t="shared" si="6"/>
        <v>10452054.868255002</v>
      </c>
      <c r="Q72" s="260">
        <f>SUM(Q41:Q71)</f>
        <v>95989459.707008019</v>
      </c>
    </row>
    <row r="75" spans="1:17" ht="15.75" thickBot="1">
      <c r="B75" s="426" t="s">
        <v>367</v>
      </c>
      <c r="C75" s="426"/>
      <c r="D75" s="426"/>
      <c r="E75" s="426"/>
      <c r="F75" s="426"/>
      <c r="G75" s="426"/>
      <c r="H75" s="426"/>
      <c r="I75" s="229"/>
      <c r="J75" s="426" t="s">
        <v>368</v>
      </c>
      <c r="K75" s="426"/>
      <c r="L75" s="426"/>
      <c r="M75" s="426"/>
      <c r="N75" s="426"/>
      <c r="O75" s="426"/>
      <c r="P75" s="426"/>
    </row>
    <row r="76" spans="1:17" ht="15.75" thickBot="1">
      <c r="A76" s="231" t="s">
        <v>262</v>
      </c>
      <c r="B76" s="232" t="s">
        <v>62</v>
      </c>
      <c r="C76" s="232" t="s">
        <v>64</v>
      </c>
      <c r="D76" s="232" t="s">
        <v>66</v>
      </c>
      <c r="E76" s="232" t="s">
        <v>68</v>
      </c>
      <c r="F76" s="232" t="s">
        <v>70</v>
      </c>
      <c r="G76" s="232" t="s">
        <v>72</v>
      </c>
      <c r="H76" s="262" t="s">
        <v>74</v>
      </c>
      <c r="I76" s="234" t="s">
        <v>369</v>
      </c>
      <c r="J76" s="235" t="s">
        <v>77</v>
      </c>
      <c r="K76" s="235" t="s">
        <v>78</v>
      </c>
      <c r="L76" s="236" t="s">
        <v>79</v>
      </c>
      <c r="M76" s="236" t="s">
        <v>80</v>
      </c>
      <c r="N76" s="236" t="s">
        <v>81</v>
      </c>
      <c r="O76" s="236" t="s">
        <v>82</v>
      </c>
      <c r="P76" s="237" t="s">
        <v>83</v>
      </c>
      <c r="Q76" s="234" t="s">
        <v>369</v>
      </c>
    </row>
    <row r="77" spans="1:17">
      <c r="A77" s="272" t="s">
        <v>272</v>
      </c>
      <c r="B77" s="247">
        <v>7</v>
      </c>
      <c r="C77" s="247">
        <v>215</v>
      </c>
      <c r="D77" s="247">
        <v>204</v>
      </c>
      <c r="E77" s="247">
        <v>1</v>
      </c>
      <c r="F77" s="247">
        <v>0</v>
      </c>
      <c r="G77" s="247">
        <v>0</v>
      </c>
      <c r="H77" s="248">
        <v>6</v>
      </c>
      <c r="I77" s="263">
        <f>SUM(B77:H77)</f>
        <v>433</v>
      </c>
      <c r="J77" s="246">
        <v>54518.349849999999</v>
      </c>
      <c r="K77" s="247">
        <v>23677.848846999997</v>
      </c>
      <c r="L77" s="247">
        <v>207996.83020299999</v>
      </c>
      <c r="M77" s="247">
        <v>37.003588999999998</v>
      </c>
      <c r="N77" s="247">
        <v>0</v>
      </c>
      <c r="O77" s="247">
        <v>0</v>
      </c>
      <c r="P77" s="248">
        <v>5804.4771430000001</v>
      </c>
      <c r="Q77" s="263">
        <f>SUM(J77:P77)</f>
        <v>292034.509632</v>
      </c>
    </row>
    <row r="78" spans="1:17" ht="15.75">
      <c r="A78" s="272" t="s">
        <v>274</v>
      </c>
      <c r="B78" s="273">
        <v>81</v>
      </c>
      <c r="C78" s="273">
        <v>1092</v>
      </c>
      <c r="D78" s="273">
        <v>1357</v>
      </c>
      <c r="E78" s="273">
        <v>1</v>
      </c>
      <c r="F78" s="273">
        <v>7</v>
      </c>
      <c r="G78" s="273">
        <v>5</v>
      </c>
      <c r="H78" s="274">
        <v>75</v>
      </c>
      <c r="I78" s="264">
        <f t="shared" ref="I78:I107" si="7">SUM(B78:H78)</f>
        <v>2618</v>
      </c>
      <c r="J78" s="275">
        <v>1059769.141144</v>
      </c>
      <c r="K78" s="273">
        <v>175028.24215199999</v>
      </c>
      <c r="L78" s="273">
        <v>1603919.905026</v>
      </c>
      <c r="M78" s="273">
        <v>55</v>
      </c>
      <c r="N78" s="273">
        <v>1378.404256</v>
      </c>
      <c r="O78" s="273">
        <v>7056</v>
      </c>
      <c r="P78" s="274">
        <v>1079367.6662399999</v>
      </c>
      <c r="Q78" s="264">
        <f>SUM(J78:P78)</f>
        <v>3926574.3588180002</v>
      </c>
    </row>
    <row r="79" spans="1:17">
      <c r="A79" s="276" t="s">
        <v>275</v>
      </c>
      <c r="B79" s="439" t="s">
        <v>361</v>
      </c>
      <c r="C79" s="439"/>
      <c r="D79" s="439"/>
      <c r="E79" s="439"/>
      <c r="F79" s="439"/>
      <c r="G79" s="439"/>
      <c r="H79" s="440"/>
      <c r="I79" s="264">
        <f t="shared" si="7"/>
        <v>0</v>
      </c>
      <c r="J79" s="441" t="s">
        <v>362</v>
      </c>
      <c r="K79" s="439"/>
      <c r="L79" s="439"/>
      <c r="M79" s="439"/>
      <c r="N79" s="439"/>
      <c r="O79" s="439"/>
      <c r="P79" s="440"/>
      <c r="Q79" s="264">
        <f t="shared" ref="Q79:Q107" si="8">SUM(J79:P79)</f>
        <v>0</v>
      </c>
    </row>
    <row r="80" spans="1:17">
      <c r="A80" s="276" t="s">
        <v>276</v>
      </c>
      <c r="B80" s="439"/>
      <c r="C80" s="439"/>
      <c r="D80" s="439"/>
      <c r="E80" s="439"/>
      <c r="F80" s="439"/>
      <c r="G80" s="439"/>
      <c r="H80" s="440"/>
      <c r="I80" s="264">
        <f t="shared" si="7"/>
        <v>0</v>
      </c>
      <c r="J80" s="441"/>
      <c r="K80" s="439"/>
      <c r="L80" s="439"/>
      <c r="M80" s="439"/>
      <c r="N80" s="439"/>
      <c r="O80" s="439"/>
      <c r="P80" s="440"/>
      <c r="Q80" s="264">
        <f t="shared" si="8"/>
        <v>0</v>
      </c>
    </row>
    <row r="81" spans="1:17">
      <c r="A81" s="272" t="s">
        <v>277</v>
      </c>
      <c r="B81" s="247">
        <v>57</v>
      </c>
      <c r="C81" s="247">
        <v>3004</v>
      </c>
      <c r="D81" s="247">
        <v>1597</v>
      </c>
      <c r="E81" s="247">
        <v>0</v>
      </c>
      <c r="F81" s="247">
        <v>4</v>
      </c>
      <c r="G81" s="247">
        <v>1</v>
      </c>
      <c r="H81" s="248">
        <v>24</v>
      </c>
      <c r="I81" s="264">
        <f>SUM(B81:H81)</f>
        <v>4687</v>
      </c>
      <c r="J81" s="246">
        <v>520465.647826</v>
      </c>
      <c r="K81" s="247">
        <v>329415.33883000002</v>
      </c>
      <c r="L81" s="247">
        <v>1703590.8711300001</v>
      </c>
      <c r="M81" s="247">
        <v>0</v>
      </c>
      <c r="N81" s="247">
        <v>1672.2553459999999</v>
      </c>
      <c r="O81" s="247">
        <v>1510.719137</v>
      </c>
      <c r="P81" s="248">
        <v>35648.458945999999</v>
      </c>
      <c r="Q81" s="264">
        <f>SUM(J81:P81)</f>
        <v>2592303.2912150002</v>
      </c>
    </row>
    <row r="82" spans="1:17">
      <c r="A82" s="272" t="s">
        <v>278</v>
      </c>
      <c r="B82" s="247">
        <v>25</v>
      </c>
      <c r="C82" s="247">
        <v>819</v>
      </c>
      <c r="D82" s="247">
        <v>844</v>
      </c>
      <c r="E82" s="247">
        <v>0</v>
      </c>
      <c r="F82" s="247">
        <v>0</v>
      </c>
      <c r="G82" s="247">
        <v>4</v>
      </c>
      <c r="H82" s="248">
        <v>28</v>
      </c>
      <c r="I82" s="264">
        <f>SUM(B82:H82)</f>
        <v>1720</v>
      </c>
      <c r="J82" s="246">
        <v>281118.86462000001</v>
      </c>
      <c r="K82" s="247">
        <v>116408.66747</v>
      </c>
      <c r="L82" s="247">
        <v>967986.22664100013</v>
      </c>
      <c r="M82" s="247">
        <v>0</v>
      </c>
      <c r="N82" s="247">
        <v>136.64924099999999</v>
      </c>
      <c r="O82" s="247">
        <v>8457978.2849790007</v>
      </c>
      <c r="P82" s="248">
        <v>2988718.3699989999</v>
      </c>
      <c r="Q82" s="264">
        <f t="shared" si="8"/>
        <v>12812347.06295</v>
      </c>
    </row>
    <row r="83" spans="1:17">
      <c r="A83" s="272" t="s">
        <v>279</v>
      </c>
      <c r="B83" s="247">
        <v>22</v>
      </c>
      <c r="C83" s="247">
        <v>1488</v>
      </c>
      <c r="D83" s="247">
        <v>1485</v>
      </c>
      <c r="E83" s="247">
        <v>0</v>
      </c>
      <c r="F83" s="247">
        <v>2</v>
      </c>
      <c r="G83" s="247">
        <v>4</v>
      </c>
      <c r="H83" s="248">
        <v>11</v>
      </c>
      <c r="I83" s="264">
        <f>SUM(B83:H83)</f>
        <v>3012</v>
      </c>
      <c r="J83" s="246">
        <v>224435.06417</v>
      </c>
      <c r="K83" s="247">
        <v>195363.71534</v>
      </c>
      <c r="L83" s="247">
        <v>1474140.107086</v>
      </c>
      <c r="M83" s="247">
        <v>94</v>
      </c>
      <c r="N83" s="247">
        <v>2893.305636</v>
      </c>
      <c r="O83" s="247">
        <v>115723.65504100001</v>
      </c>
      <c r="P83" s="248">
        <v>22757.151857999997</v>
      </c>
      <c r="Q83" s="264">
        <f t="shared" si="8"/>
        <v>2035406.9991310001</v>
      </c>
    </row>
    <row r="84" spans="1:17">
      <c r="A84" s="272" t="s">
        <v>280</v>
      </c>
      <c r="B84" s="35">
        <v>19</v>
      </c>
      <c r="C84" s="35">
        <v>522</v>
      </c>
      <c r="D84" s="35">
        <v>802</v>
      </c>
      <c r="E84" s="35">
        <v>0</v>
      </c>
      <c r="F84" s="35">
        <v>0</v>
      </c>
      <c r="G84" s="35">
        <v>1</v>
      </c>
      <c r="H84" s="277">
        <v>39</v>
      </c>
      <c r="I84" s="264">
        <f t="shared" si="7"/>
        <v>1383</v>
      </c>
      <c r="J84" s="278">
        <v>418932</v>
      </c>
      <c r="K84" s="35">
        <v>90912</v>
      </c>
      <c r="L84" s="35">
        <v>852910</v>
      </c>
      <c r="M84" s="35">
        <v>91</v>
      </c>
      <c r="N84" s="35">
        <v>0</v>
      </c>
      <c r="O84" s="35">
        <v>304080</v>
      </c>
      <c r="P84" s="277">
        <v>416322</v>
      </c>
      <c r="Q84" s="264">
        <f t="shared" si="8"/>
        <v>2083247</v>
      </c>
    </row>
    <row r="85" spans="1:17">
      <c r="A85" s="272" t="s">
        <v>281</v>
      </c>
      <c r="B85" s="247">
        <v>311</v>
      </c>
      <c r="C85" s="247">
        <v>11522</v>
      </c>
      <c r="D85" s="247">
        <v>5187</v>
      </c>
      <c r="E85" s="247">
        <v>5</v>
      </c>
      <c r="F85" s="247">
        <v>13</v>
      </c>
      <c r="G85" s="247">
        <v>19</v>
      </c>
      <c r="H85" s="248">
        <v>160</v>
      </c>
      <c r="I85" s="264">
        <f>SUM(B85:H85)</f>
        <v>17217</v>
      </c>
      <c r="J85" s="246">
        <v>4767361.7626850009</v>
      </c>
      <c r="K85" s="247">
        <v>1043555.6890250001</v>
      </c>
      <c r="L85" s="247">
        <v>7151246.7951500006</v>
      </c>
      <c r="M85" s="247">
        <v>3024.9537650000002</v>
      </c>
      <c r="N85" s="247">
        <v>25263.427793999999</v>
      </c>
      <c r="O85" s="247">
        <v>26843.544849999998</v>
      </c>
      <c r="P85" s="248">
        <v>623758.92607600009</v>
      </c>
      <c r="Q85" s="264">
        <f t="shared" si="8"/>
        <v>13641055.099345</v>
      </c>
    </row>
    <row r="86" spans="1:17">
      <c r="A86" s="272" t="s">
        <v>282</v>
      </c>
      <c r="B86" s="247">
        <v>26</v>
      </c>
      <c r="C86" s="247">
        <v>1317</v>
      </c>
      <c r="D86" s="247">
        <v>1329</v>
      </c>
      <c r="E86" s="247">
        <v>0</v>
      </c>
      <c r="F86" s="247">
        <v>1</v>
      </c>
      <c r="G86" s="247">
        <v>5</v>
      </c>
      <c r="H86" s="248">
        <v>15</v>
      </c>
      <c r="I86" s="264">
        <f>SUM(B86:H86)</f>
        <v>2693</v>
      </c>
      <c r="J86" s="246">
        <v>285100.61439</v>
      </c>
      <c r="K86" s="247">
        <v>177821.08937</v>
      </c>
      <c r="L86" s="247">
        <v>1392200.5288829999</v>
      </c>
      <c r="M86" s="247">
        <v>0</v>
      </c>
      <c r="N86" s="247">
        <v>155.331873</v>
      </c>
      <c r="O86" s="247">
        <v>7360.8635979999999</v>
      </c>
      <c r="P86" s="248">
        <v>30225.409817</v>
      </c>
      <c r="Q86" s="264">
        <f t="shared" si="8"/>
        <v>1892863.8379309997</v>
      </c>
    </row>
    <row r="87" spans="1:17">
      <c r="A87" s="272" t="s">
        <v>283</v>
      </c>
      <c r="B87" s="247">
        <v>0</v>
      </c>
      <c r="C87" s="247">
        <v>5</v>
      </c>
      <c r="D87" s="247">
        <v>13</v>
      </c>
      <c r="E87" s="247">
        <v>0</v>
      </c>
      <c r="F87" s="247">
        <v>0</v>
      </c>
      <c r="G87" s="247">
        <v>0</v>
      </c>
      <c r="H87" s="248">
        <v>1</v>
      </c>
      <c r="I87" s="264">
        <f>SUM(B87:H87)</f>
        <v>19</v>
      </c>
      <c r="J87" s="246">
        <v>3611</v>
      </c>
      <c r="K87" s="247">
        <v>1564.5709489999999</v>
      </c>
      <c r="L87" s="247">
        <v>17664.668942</v>
      </c>
      <c r="M87" s="247">
        <v>0</v>
      </c>
      <c r="N87" s="247">
        <v>0</v>
      </c>
      <c r="O87" s="247">
        <v>0</v>
      </c>
      <c r="P87" s="248">
        <v>1641.890433</v>
      </c>
      <c r="Q87" s="264">
        <f t="shared" si="8"/>
        <v>24482.130324000002</v>
      </c>
    </row>
    <row r="88" spans="1:17" ht="15.75">
      <c r="A88" s="272" t="s">
        <v>284</v>
      </c>
      <c r="B88" s="273">
        <v>1</v>
      </c>
      <c r="C88" s="273">
        <v>208</v>
      </c>
      <c r="D88" s="273">
        <v>155</v>
      </c>
      <c r="E88" s="273">
        <v>0</v>
      </c>
      <c r="F88" s="273">
        <v>1</v>
      </c>
      <c r="G88" s="273">
        <v>0</v>
      </c>
      <c r="H88" s="274">
        <v>5</v>
      </c>
      <c r="I88" s="264">
        <f t="shared" si="7"/>
        <v>370</v>
      </c>
      <c r="J88" s="275">
        <v>3575</v>
      </c>
      <c r="K88" s="273">
        <v>27524.753079999999</v>
      </c>
      <c r="L88" s="273">
        <v>146110.863862</v>
      </c>
      <c r="M88" s="273">
        <v>0</v>
      </c>
      <c r="N88" s="273">
        <v>36.458877000000001</v>
      </c>
      <c r="O88" s="273">
        <v>0</v>
      </c>
      <c r="P88" s="274">
        <v>5389.2114900000006</v>
      </c>
      <c r="Q88" s="264">
        <f t="shared" si="8"/>
        <v>182636.28730899998</v>
      </c>
    </row>
    <row r="89" spans="1:17" ht="15.6" customHeight="1">
      <c r="A89" s="272" t="s">
        <v>285</v>
      </c>
      <c r="B89" s="273">
        <v>6</v>
      </c>
      <c r="C89" s="273">
        <v>216</v>
      </c>
      <c r="D89" s="273">
        <v>232</v>
      </c>
      <c r="E89" s="273">
        <v>0</v>
      </c>
      <c r="F89" s="273">
        <v>0</v>
      </c>
      <c r="G89" s="273">
        <v>0</v>
      </c>
      <c r="H89" s="274">
        <v>10</v>
      </c>
      <c r="I89" s="264">
        <f t="shared" si="7"/>
        <v>464</v>
      </c>
      <c r="J89" s="275">
        <v>138191.29349800001</v>
      </c>
      <c r="K89" s="273">
        <v>38361.635501999997</v>
      </c>
      <c r="L89" s="273">
        <v>272238.70340000011</v>
      </c>
      <c r="M89" s="273">
        <v>0</v>
      </c>
      <c r="N89" s="273">
        <v>0</v>
      </c>
      <c r="O89" s="273">
        <v>0</v>
      </c>
      <c r="P89" s="274">
        <v>36302.336152999997</v>
      </c>
      <c r="Q89" s="264">
        <f t="shared" si="8"/>
        <v>485093.96855300013</v>
      </c>
    </row>
    <row r="90" spans="1:17">
      <c r="A90" s="272" t="s">
        <v>286</v>
      </c>
      <c r="B90" s="247">
        <v>129</v>
      </c>
      <c r="C90" s="247">
        <v>6575</v>
      </c>
      <c r="D90" s="247">
        <v>3083</v>
      </c>
      <c r="E90" s="247">
        <v>4</v>
      </c>
      <c r="F90" s="247">
        <v>8</v>
      </c>
      <c r="G90" s="247">
        <v>8</v>
      </c>
      <c r="H90" s="248">
        <v>64</v>
      </c>
      <c r="I90" s="264">
        <f t="shared" si="7"/>
        <v>9871</v>
      </c>
      <c r="J90" s="246">
        <v>1231660.993177</v>
      </c>
      <c r="K90" s="247">
        <v>599526.86689800001</v>
      </c>
      <c r="L90" s="247">
        <v>3498948.5962900002</v>
      </c>
      <c r="M90" s="247">
        <v>1079.55782</v>
      </c>
      <c r="N90" s="247">
        <v>807.03028700000004</v>
      </c>
      <c r="O90" s="247">
        <v>9137.6012020000016</v>
      </c>
      <c r="P90" s="248">
        <v>514908.57808299997</v>
      </c>
      <c r="Q90" s="264">
        <f t="shared" si="8"/>
        <v>5856069.2237570006</v>
      </c>
    </row>
    <row r="91" spans="1:17">
      <c r="A91" s="272" t="s">
        <v>287</v>
      </c>
      <c r="B91" s="247">
        <v>8</v>
      </c>
      <c r="C91" s="247">
        <v>537</v>
      </c>
      <c r="D91" s="247">
        <v>622</v>
      </c>
      <c r="E91" s="247">
        <v>0</v>
      </c>
      <c r="F91" s="247">
        <v>0</v>
      </c>
      <c r="G91" s="247">
        <v>3</v>
      </c>
      <c r="H91" s="248">
        <v>4</v>
      </c>
      <c r="I91" s="264">
        <f t="shared" si="7"/>
        <v>1174</v>
      </c>
      <c r="J91" s="246">
        <v>46855.248048000001</v>
      </c>
      <c r="K91" s="247">
        <v>68980.507396000001</v>
      </c>
      <c r="L91" s="247">
        <v>661131.10946199996</v>
      </c>
      <c r="M91" s="247">
        <v>0</v>
      </c>
      <c r="N91" s="247">
        <v>452.46186399999999</v>
      </c>
      <c r="O91" s="247">
        <v>1250.9879080000001</v>
      </c>
      <c r="P91" s="248">
        <v>21919.939539999999</v>
      </c>
      <c r="Q91" s="264">
        <f t="shared" si="8"/>
        <v>800590.25421799999</v>
      </c>
    </row>
    <row r="92" spans="1:17" ht="20.45" customHeight="1">
      <c r="A92" s="272" t="s">
        <v>288</v>
      </c>
      <c r="B92" s="247">
        <v>3</v>
      </c>
      <c r="C92" s="247">
        <v>227</v>
      </c>
      <c r="D92" s="247">
        <v>242</v>
      </c>
      <c r="E92" s="247">
        <v>0</v>
      </c>
      <c r="F92" s="247">
        <v>0</v>
      </c>
      <c r="G92" s="247">
        <v>1</v>
      </c>
      <c r="H92" s="248">
        <v>7</v>
      </c>
      <c r="I92" s="264">
        <f t="shared" si="7"/>
        <v>480</v>
      </c>
      <c r="J92" s="246">
        <v>24619.383514000001</v>
      </c>
      <c r="K92" s="247">
        <v>27964.128199999999</v>
      </c>
      <c r="L92" s="247">
        <v>236019.92042400001</v>
      </c>
      <c r="M92" s="247">
        <v>0</v>
      </c>
      <c r="N92" s="247">
        <v>0</v>
      </c>
      <c r="O92" s="247">
        <v>683.727349</v>
      </c>
      <c r="P92" s="248">
        <v>17610.156329000001</v>
      </c>
      <c r="Q92" s="264">
        <f t="shared" si="8"/>
        <v>306897.31581600005</v>
      </c>
    </row>
    <row r="93" spans="1:17" ht="14.45" customHeight="1">
      <c r="A93" s="272" t="s">
        <v>289</v>
      </c>
      <c r="B93" s="247">
        <v>19</v>
      </c>
      <c r="C93" s="247">
        <v>2037</v>
      </c>
      <c r="D93" s="247">
        <v>708</v>
      </c>
      <c r="E93" s="247">
        <v>3</v>
      </c>
      <c r="F93" s="247">
        <v>1</v>
      </c>
      <c r="G93" s="247">
        <v>10</v>
      </c>
      <c r="H93" s="248">
        <v>17</v>
      </c>
      <c r="I93" s="264">
        <f t="shared" si="7"/>
        <v>2795</v>
      </c>
      <c r="J93" s="246">
        <v>113789.66472</v>
      </c>
      <c r="K93" s="247">
        <v>187107.40750999999</v>
      </c>
      <c r="L93" s="247">
        <v>677143.29045199999</v>
      </c>
      <c r="M93" s="247">
        <v>7416.1990450000003</v>
      </c>
      <c r="N93" s="247">
        <v>97.849440000000001</v>
      </c>
      <c r="O93" s="247">
        <v>21702.043248999998</v>
      </c>
      <c r="P93" s="248">
        <v>31474.492225000002</v>
      </c>
      <c r="Q93" s="264">
        <f t="shared" si="8"/>
        <v>1038730.9466410001</v>
      </c>
    </row>
    <row r="94" spans="1:17" ht="15.75">
      <c r="A94" s="272" t="s">
        <v>290</v>
      </c>
      <c r="B94" s="273">
        <v>8</v>
      </c>
      <c r="C94" s="273">
        <v>333</v>
      </c>
      <c r="D94" s="273">
        <v>397</v>
      </c>
      <c r="E94" s="273">
        <v>2</v>
      </c>
      <c r="F94" s="273">
        <v>2</v>
      </c>
      <c r="G94" s="273">
        <v>1</v>
      </c>
      <c r="H94" s="274">
        <v>19</v>
      </c>
      <c r="I94" s="264">
        <f t="shared" si="7"/>
        <v>762</v>
      </c>
      <c r="J94" s="275">
        <v>77467.99180399999</v>
      </c>
      <c r="K94" s="273">
        <v>63903.665515999986</v>
      </c>
      <c r="L94" s="273">
        <v>417493.42647799989</v>
      </c>
      <c r="M94" s="273">
        <v>653</v>
      </c>
      <c r="N94" s="273">
        <v>394</v>
      </c>
      <c r="O94" s="273">
        <v>644</v>
      </c>
      <c r="P94" s="274">
        <v>63881.36529200001</v>
      </c>
      <c r="Q94" s="264">
        <f t="shared" si="8"/>
        <v>624437.44908999989</v>
      </c>
    </row>
    <row r="95" spans="1:17">
      <c r="A95" s="272" t="s">
        <v>291</v>
      </c>
      <c r="B95" s="247">
        <v>6</v>
      </c>
      <c r="C95" s="247">
        <v>139</v>
      </c>
      <c r="D95" s="247">
        <v>194</v>
      </c>
      <c r="E95" s="247">
        <v>0</v>
      </c>
      <c r="F95" s="247">
        <v>0</v>
      </c>
      <c r="G95" s="247">
        <v>0</v>
      </c>
      <c r="H95" s="248">
        <v>8</v>
      </c>
      <c r="I95" s="264">
        <f t="shared" si="7"/>
        <v>347</v>
      </c>
      <c r="J95" s="246">
        <v>39756.350080000004</v>
      </c>
      <c r="K95" s="247">
        <v>16853.297560999999</v>
      </c>
      <c r="L95" s="247">
        <v>192478.742776</v>
      </c>
      <c r="M95" s="247">
        <v>0</v>
      </c>
      <c r="N95" s="247">
        <v>0</v>
      </c>
      <c r="O95" s="247">
        <v>0</v>
      </c>
      <c r="P95" s="248">
        <v>241287.397509</v>
      </c>
      <c r="Q95" s="264">
        <f t="shared" si="8"/>
        <v>490375.78792599996</v>
      </c>
    </row>
    <row r="96" spans="1:17">
      <c r="A96" s="272" t="s">
        <v>292</v>
      </c>
      <c r="B96" s="247">
        <v>0</v>
      </c>
      <c r="C96" s="247">
        <v>60</v>
      </c>
      <c r="D96" s="247">
        <v>66</v>
      </c>
      <c r="E96" s="247">
        <v>0</v>
      </c>
      <c r="F96" s="247">
        <v>0</v>
      </c>
      <c r="G96" s="247">
        <v>1</v>
      </c>
      <c r="H96" s="248">
        <v>1</v>
      </c>
      <c r="I96" s="264">
        <f t="shared" si="7"/>
        <v>128</v>
      </c>
      <c r="J96" s="246">
        <v>0</v>
      </c>
      <c r="K96" s="247">
        <v>9173.8701369999999</v>
      </c>
      <c r="L96" s="247">
        <v>80424.640832999998</v>
      </c>
      <c r="M96" s="247">
        <v>0</v>
      </c>
      <c r="N96" s="247">
        <v>0</v>
      </c>
      <c r="O96" s="247">
        <v>1139.8449599999999</v>
      </c>
      <c r="P96" s="248">
        <v>1192.8377519999999</v>
      </c>
      <c r="Q96" s="264">
        <f t="shared" si="8"/>
        <v>91931.193682000012</v>
      </c>
    </row>
    <row r="97" spans="1:17">
      <c r="A97" s="272" t="s">
        <v>293</v>
      </c>
      <c r="B97" s="247">
        <v>14</v>
      </c>
      <c r="C97" s="247">
        <v>218</v>
      </c>
      <c r="D97" s="247">
        <v>177</v>
      </c>
      <c r="E97" s="247">
        <v>0</v>
      </c>
      <c r="F97" s="247">
        <v>0</v>
      </c>
      <c r="G97" s="247">
        <v>3</v>
      </c>
      <c r="H97" s="248">
        <v>16</v>
      </c>
      <c r="I97" s="264">
        <f t="shared" si="7"/>
        <v>428</v>
      </c>
      <c r="J97" s="246">
        <v>152257.99129999999</v>
      </c>
      <c r="K97" s="247">
        <v>21049.063544000001</v>
      </c>
      <c r="L97" s="247">
        <v>244094.47709099998</v>
      </c>
      <c r="M97" s="247">
        <v>0</v>
      </c>
      <c r="N97" s="247">
        <v>0</v>
      </c>
      <c r="O97" s="247">
        <v>142.71361999999999</v>
      </c>
      <c r="P97" s="248">
        <v>46911.441837999999</v>
      </c>
      <c r="Q97" s="264">
        <f t="shared" si="8"/>
        <v>464455.687393</v>
      </c>
    </row>
    <row r="98" spans="1:17">
      <c r="A98" s="272" t="s">
        <v>294</v>
      </c>
      <c r="B98" s="247">
        <v>334</v>
      </c>
      <c r="C98" s="247">
        <v>16169</v>
      </c>
      <c r="D98" s="247">
        <v>5763</v>
      </c>
      <c r="E98" s="247">
        <v>8</v>
      </c>
      <c r="F98" s="247">
        <v>6</v>
      </c>
      <c r="G98" s="247">
        <v>14</v>
      </c>
      <c r="H98" s="248">
        <v>178</v>
      </c>
      <c r="I98" s="264">
        <f t="shared" si="7"/>
        <v>22472</v>
      </c>
      <c r="J98" s="246">
        <v>3939315.0879659997</v>
      </c>
      <c r="K98" s="247">
        <v>1326686.8313520001</v>
      </c>
      <c r="L98" s="247">
        <v>7369921.8977600001</v>
      </c>
      <c r="M98" s="247">
        <v>6553.3588559999998</v>
      </c>
      <c r="N98" s="247">
        <v>3483.2172179999998</v>
      </c>
      <c r="O98" s="247">
        <v>3260.6658500000003</v>
      </c>
      <c r="P98" s="248">
        <v>962439.31915399991</v>
      </c>
      <c r="Q98" s="264">
        <f t="shared" si="8"/>
        <v>13611660.378156001</v>
      </c>
    </row>
    <row r="99" spans="1:17">
      <c r="A99" s="272" t="s">
        <v>295</v>
      </c>
      <c r="B99" s="247">
        <v>110</v>
      </c>
      <c r="C99" s="247">
        <v>2528</v>
      </c>
      <c r="D99" s="247">
        <v>1327</v>
      </c>
      <c r="E99" s="247">
        <v>1</v>
      </c>
      <c r="F99" s="247">
        <v>3</v>
      </c>
      <c r="G99" s="247">
        <v>4</v>
      </c>
      <c r="H99" s="248">
        <v>25</v>
      </c>
      <c r="I99" s="264">
        <f t="shared" si="7"/>
        <v>3998</v>
      </c>
      <c r="J99" s="246">
        <v>1633083.4879800002</v>
      </c>
      <c r="K99" s="247">
        <v>267717.12302000006</v>
      </c>
      <c r="L99" s="247">
        <v>1505633.856344</v>
      </c>
      <c r="M99" s="247">
        <v>63.019145000000002</v>
      </c>
      <c r="N99" s="247">
        <v>363.834765</v>
      </c>
      <c r="O99" s="247">
        <v>45.861525</v>
      </c>
      <c r="P99" s="248">
        <v>67262.688445000007</v>
      </c>
      <c r="Q99" s="264">
        <f t="shared" si="8"/>
        <v>3474169.8712239997</v>
      </c>
    </row>
    <row r="100" spans="1:17" ht="15.75">
      <c r="A100" s="272" t="s">
        <v>296</v>
      </c>
      <c r="B100" s="273">
        <v>32</v>
      </c>
      <c r="C100" s="273">
        <v>773</v>
      </c>
      <c r="D100" s="273">
        <v>1042</v>
      </c>
      <c r="E100" s="273">
        <v>1</v>
      </c>
      <c r="F100" s="273">
        <v>3</v>
      </c>
      <c r="G100" s="273">
        <v>0</v>
      </c>
      <c r="H100" s="274">
        <v>47</v>
      </c>
      <c r="I100" s="264">
        <f t="shared" si="7"/>
        <v>1898</v>
      </c>
      <c r="J100" s="275">
        <v>505230</v>
      </c>
      <c r="K100" s="273">
        <v>141029</v>
      </c>
      <c r="L100" s="273">
        <v>1146467</v>
      </c>
      <c r="M100" s="273">
        <v>55</v>
      </c>
      <c r="N100" s="273">
        <v>2280</v>
      </c>
      <c r="O100" s="273">
        <v>0</v>
      </c>
      <c r="P100" s="274">
        <v>459377</v>
      </c>
      <c r="Q100" s="264">
        <f t="shared" si="8"/>
        <v>2254438</v>
      </c>
    </row>
    <row r="101" spans="1:17">
      <c r="A101" s="272" t="s">
        <v>297</v>
      </c>
      <c r="B101" s="247">
        <v>9</v>
      </c>
      <c r="C101" s="247">
        <v>394</v>
      </c>
      <c r="D101" s="247">
        <v>426</v>
      </c>
      <c r="E101" s="247">
        <v>0</v>
      </c>
      <c r="F101" s="247">
        <v>0</v>
      </c>
      <c r="G101" s="247">
        <v>0</v>
      </c>
      <c r="H101" s="248">
        <v>4</v>
      </c>
      <c r="I101" s="264">
        <f t="shared" si="7"/>
        <v>833</v>
      </c>
      <c r="J101" s="246">
        <v>69806</v>
      </c>
      <c r="K101" s="247">
        <v>54835.75763</v>
      </c>
      <c r="L101" s="247">
        <v>452520.64259299997</v>
      </c>
      <c r="M101" s="247">
        <v>0</v>
      </c>
      <c r="N101" s="247">
        <v>0</v>
      </c>
      <c r="O101" s="247">
        <v>0</v>
      </c>
      <c r="P101" s="248">
        <v>489929.86484499997</v>
      </c>
      <c r="Q101" s="264">
        <f t="shared" si="8"/>
        <v>1067092.2650679999</v>
      </c>
    </row>
    <row r="102" spans="1:17">
      <c r="A102" s="272" t="s">
        <v>298</v>
      </c>
      <c r="B102" s="247">
        <v>130</v>
      </c>
      <c r="C102" s="247">
        <v>5785</v>
      </c>
      <c r="D102" s="247">
        <v>2964</v>
      </c>
      <c r="E102" s="247">
        <v>1</v>
      </c>
      <c r="F102" s="247">
        <v>8</v>
      </c>
      <c r="G102" s="247">
        <v>10</v>
      </c>
      <c r="H102" s="248">
        <v>87</v>
      </c>
      <c r="I102" s="264">
        <f t="shared" si="7"/>
        <v>8985</v>
      </c>
      <c r="J102" s="246">
        <v>1341873.1528420001</v>
      </c>
      <c r="K102" s="247">
        <v>614470.65571800002</v>
      </c>
      <c r="L102" s="247">
        <v>3109739.4732300001</v>
      </c>
      <c r="M102" s="247">
        <v>1914.9006020000002</v>
      </c>
      <c r="N102" s="247">
        <v>4556.7663030000003</v>
      </c>
      <c r="O102" s="247">
        <v>27516.976019000002</v>
      </c>
      <c r="P102" s="248">
        <v>282933.43055799999</v>
      </c>
      <c r="Q102" s="264">
        <f t="shared" si="8"/>
        <v>5383005.3552719997</v>
      </c>
    </row>
    <row r="103" spans="1:17" ht="15.75">
      <c r="A103" s="272" t="s">
        <v>299</v>
      </c>
      <c r="B103" s="273">
        <v>28</v>
      </c>
      <c r="C103" s="273">
        <v>569</v>
      </c>
      <c r="D103" s="273">
        <v>675</v>
      </c>
      <c r="E103" s="273">
        <v>1</v>
      </c>
      <c r="F103" s="273">
        <v>0</v>
      </c>
      <c r="G103" s="273">
        <v>1</v>
      </c>
      <c r="H103" s="274">
        <v>48</v>
      </c>
      <c r="I103" s="264">
        <f t="shared" si="7"/>
        <v>1322</v>
      </c>
      <c r="J103" s="275">
        <v>338555.43349999998</v>
      </c>
      <c r="K103" s="273">
        <v>100653.11050900001</v>
      </c>
      <c r="L103" s="273">
        <v>736554.22723999992</v>
      </c>
      <c r="M103" s="273">
        <v>0</v>
      </c>
      <c r="N103" s="273">
        <v>0</v>
      </c>
      <c r="O103" s="273">
        <v>9097</v>
      </c>
      <c r="P103" s="274">
        <v>119428.341044</v>
      </c>
      <c r="Q103" s="264">
        <f t="shared" si="8"/>
        <v>1304288.1122929999</v>
      </c>
    </row>
    <row r="104" spans="1:17">
      <c r="A104" s="272" t="s">
        <v>300</v>
      </c>
      <c r="B104" s="247">
        <v>164</v>
      </c>
      <c r="C104" s="247">
        <v>8971</v>
      </c>
      <c r="D104" s="247">
        <v>3965</v>
      </c>
      <c r="E104" s="247">
        <v>5</v>
      </c>
      <c r="F104" s="247">
        <v>11</v>
      </c>
      <c r="G104" s="247">
        <v>12</v>
      </c>
      <c r="H104" s="248">
        <v>91</v>
      </c>
      <c r="I104" s="264">
        <f t="shared" si="7"/>
        <v>13219</v>
      </c>
      <c r="J104" s="246">
        <v>1788684.063635</v>
      </c>
      <c r="K104" s="247">
        <v>939395.18381999992</v>
      </c>
      <c r="L104" s="247">
        <v>4371482.3343899995</v>
      </c>
      <c r="M104" s="247">
        <v>8736.3855199999998</v>
      </c>
      <c r="N104" s="247">
        <v>5680.2647510000006</v>
      </c>
      <c r="O104" s="247">
        <v>21267.155599999998</v>
      </c>
      <c r="P104" s="248">
        <v>1353913.2779399999</v>
      </c>
      <c r="Q104" s="264">
        <f t="shared" si="8"/>
        <v>8489158.6656560004</v>
      </c>
    </row>
    <row r="105" spans="1:17">
      <c r="A105" s="272" t="s">
        <v>301</v>
      </c>
      <c r="B105" s="247">
        <v>20</v>
      </c>
      <c r="C105" s="247">
        <v>1024</v>
      </c>
      <c r="D105" s="247">
        <v>803</v>
      </c>
      <c r="E105" s="247">
        <v>1</v>
      </c>
      <c r="F105" s="247">
        <v>3</v>
      </c>
      <c r="G105" s="247">
        <v>1</v>
      </c>
      <c r="H105" s="248">
        <v>20</v>
      </c>
      <c r="I105" s="264">
        <f t="shared" si="7"/>
        <v>1872</v>
      </c>
      <c r="J105" s="246">
        <v>187121.71703499998</v>
      </c>
      <c r="K105" s="247">
        <v>122304.184048</v>
      </c>
      <c r="L105" s="247">
        <v>820355.8572219999</v>
      </c>
      <c r="M105" s="247">
        <v>200.56156300000001</v>
      </c>
      <c r="N105" s="247">
        <v>640.69034399999998</v>
      </c>
      <c r="O105" s="247">
        <v>0</v>
      </c>
      <c r="P105" s="248">
        <v>415427.46724099998</v>
      </c>
      <c r="Q105" s="264">
        <f t="shared" si="8"/>
        <v>1546050.4774529999</v>
      </c>
    </row>
    <row r="106" spans="1:17" ht="15.75">
      <c r="A106" s="272" t="s">
        <v>302</v>
      </c>
      <c r="B106" s="273">
        <v>1</v>
      </c>
      <c r="C106" s="273">
        <v>45</v>
      </c>
      <c r="D106" s="273">
        <v>21</v>
      </c>
      <c r="E106" s="273">
        <v>0</v>
      </c>
      <c r="F106" s="273">
        <v>0</v>
      </c>
      <c r="G106" s="273">
        <v>0</v>
      </c>
      <c r="H106" s="274">
        <v>1</v>
      </c>
      <c r="I106" s="264">
        <f t="shared" si="7"/>
        <v>68</v>
      </c>
      <c r="J106" s="275">
        <v>7357.8074219999999</v>
      </c>
      <c r="K106" s="273">
        <v>4735.7537500000008</v>
      </c>
      <c r="L106" s="273">
        <v>20011.625910999999</v>
      </c>
      <c r="M106" s="273">
        <v>0</v>
      </c>
      <c r="N106" s="273">
        <v>0</v>
      </c>
      <c r="O106" s="273">
        <v>0</v>
      </c>
      <c r="P106" s="274">
        <v>285</v>
      </c>
      <c r="Q106" s="264">
        <f t="shared" si="8"/>
        <v>32390.187083000001</v>
      </c>
    </row>
    <row r="107" spans="1:17" ht="15.75" thickBot="1">
      <c r="A107" s="279" t="s">
        <v>303</v>
      </c>
      <c r="B107" s="280">
        <v>18</v>
      </c>
      <c r="C107" s="280">
        <v>1718</v>
      </c>
      <c r="D107" s="280">
        <v>865</v>
      </c>
      <c r="E107" s="280">
        <v>0</v>
      </c>
      <c r="F107" s="280">
        <v>3</v>
      </c>
      <c r="G107" s="280">
        <v>1</v>
      </c>
      <c r="H107" s="281">
        <v>11</v>
      </c>
      <c r="I107" s="282">
        <f t="shared" si="7"/>
        <v>2616</v>
      </c>
      <c r="J107" s="283">
        <v>195477.70789600001</v>
      </c>
      <c r="K107" s="280">
        <v>166420.844782</v>
      </c>
      <c r="L107" s="280">
        <v>873310.96280199999</v>
      </c>
      <c r="M107" s="280">
        <v>325.67167999999998</v>
      </c>
      <c r="N107" s="280">
        <v>570.94316400000002</v>
      </c>
      <c r="O107" s="280">
        <v>1089</v>
      </c>
      <c r="P107" s="281">
        <v>19716.434068000002</v>
      </c>
      <c r="Q107" s="282">
        <f t="shared" si="8"/>
        <v>1256911.564392</v>
      </c>
    </row>
    <row r="108" spans="1:17" ht="15.75" thickBot="1">
      <c r="A108" s="286" t="s">
        <v>313</v>
      </c>
      <c r="B108" s="284">
        <f t="shared" ref="B108:H108" si="9">SUM(B77:B107)</f>
        <v>1588</v>
      </c>
      <c r="C108" s="284">
        <f t="shared" si="9"/>
        <v>68510</v>
      </c>
      <c r="D108" s="284">
        <f t="shared" si="9"/>
        <v>36545</v>
      </c>
      <c r="E108" s="284">
        <f t="shared" si="9"/>
        <v>34</v>
      </c>
      <c r="F108" s="284">
        <f t="shared" si="9"/>
        <v>76</v>
      </c>
      <c r="G108" s="284">
        <f t="shared" si="9"/>
        <v>109</v>
      </c>
      <c r="H108" s="284">
        <f t="shared" si="9"/>
        <v>1022</v>
      </c>
      <c r="I108" s="284">
        <f>SUM(I77:I107)</f>
        <v>107884</v>
      </c>
      <c r="J108" s="287">
        <f t="shared" ref="J108:P108" si="10">SUM(J77:J107)</f>
        <v>19449990.819102004</v>
      </c>
      <c r="K108" s="287">
        <f t="shared" si="10"/>
        <v>6952440.8019559998</v>
      </c>
      <c r="L108" s="287">
        <f t="shared" si="10"/>
        <v>42203737.581620991</v>
      </c>
      <c r="M108" s="287">
        <f t="shared" si="10"/>
        <v>30299.611584999999</v>
      </c>
      <c r="N108" s="287">
        <f t="shared" si="10"/>
        <v>50862.891158999999</v>
      </c>
      <c r="O108" s="287">
        <f t="shared" si="10"/>
        <v>9017530.6448870003</v>
      </c>
      <c r="P108" s="287">
        <f t="shared" si="10"/>
        <v>10355834.930018</v>
      </c>
      <c r="Q108" s="285">
        <f>SUM(Q77:Q107)</f>
        <v>88060697.280327991</v>
      </c>
    </row>
    <row r="110" spans="1:17" ht="15.75" thickBot="1">
      <c r="B110" s="426" t="s">
        <v>385</v>
      </c>
      <c r="C110" s="426"/>
      <c r="D110" s="426"/>
      <c r="E110" s="426"/>
      <c r="F110" s="426"/>
      <c r="G110" s="426"/>
      <c r="H110" s="426"/>
      <c r="I110" s="229"/>
      <c r="J110" s="426" t="s">
        <v>386</v>
      </c>
      <c r="K110" s="426"/>
      <c r="L110" s="426"/>
      <c r="M110" s="426"/>
      <c r="N110" s="426"/>
      <c r="O110" s="426"/>
      <c r="P110" s="426"/>
    </row>
    <row r="111" spans="1:17" ht="15.75" thickBot="1">
      <c r="A111" s="231" t="s">
        <v>262</v>
      </c>
      <c r="B111" s="232" t="s">
        <v>62</v>
      </c>
      <c r="C111" s="232" t="s">
        <v>64</v>
      </c>
      <c r="D111" s="232" t="s">
        <v>66</v>
      </c>
      <c r="E111" s="232" t="s">
        <v>68</v>
      </c>
      <c r="F111" s="232" t="s">
        <v>70</v>
      </c>
      <c r="G111" s="232" t="s">
        <v>72</v>
      </c>
      <c r="H111" s="262" t="s">
        <v>74</v>
      </c>
      <c r="I111" s="234" t="s">
        <v>369</v>
      </c>
      <c r="J111" s="235" t="s">
        <v>77</v>
      </c>
      <c r="K111" s="235" t="s">
        <v>78</v>
      </c>
      <c r="L111" s="236" t="s">
        <v>79</v>
      </c>
      <c r="M111" s="236" t="s">
        <v>80</v>
      </c>
      <c r="N111" s="236" t="s">
        <v>81</v>
      </c>
      <c r="O111" s="236" t="s">
        <v>82</v>
      </c>
      <c r="P111" s="237" t="s">
        <v>83</v>
      </c>
      <c r="Q111" s="234" t="s">
        <v>369</v>
      </c>
    </row>
    <row r="112" spans="1:17">
      <c r="A112" s="272" t="s">
        <v>272</v>
      </c>
      <c r="B112" s="304">
        <v>7</v>
      </c>
      <c r="C112" s="304">
        <v>227</v>
      </c>
      <c r="D112" s="304">
        <v>192</v>
      </c>
      <c r="E112" s="304">
        <v>1</v>
      </c>
      <c r="F112" s="304">
        <v>0</v>
      </c>
      <c r="G112" s="304">
        <v>0</v>
      </c>
      <c r="H112" s="304">
        <v>6</v>
      </c>
      <c r="I112" s="263">
        <f>SUM(B112:H112)</f>
        <v>433</v>
      </c>
      <c r="J112" s="304">
        <v>55870.229959999997</v>
      </c>
      <c r="K112" s="304">
        <v>32408.107070999999</v>
      </c>
      <c r="L112" s="304">
        <v>214427.115976</v>
      </c>
      <c r="M112" s="304">
        <v>129.01251300000001</v>
      </c>
      <c r="N112" s="304">
        <v>0</v>
      </c>
      <c r="O112" s="304">
        <v>0</v>
      </c>
      <c r="P112" s="304">
        <v>6327.5224419999995</v>
      </c>
      <c r="Q112" s="263">
        <f>SUM(J112:P112)</f>
        <v>309161.98796200001</v>
      </c>
    </row>
    <row r="113" spans="1:17">
      <c r="A113" s="272" t="s">
        <v>274</v>
      </c>
      <c r="B113" s="304">
        <v>74</v>
      </c>
      <c r="C113" s="304">
        <v>1178</v>
      </c>
      <c r="D113" s="304">
        <v>1261</v>
      </c>
      <c r="E113" s="304">
        <v>0</v>
      </c>
      <c r="F113" s="304">
        <v>9</v>
      </c>
      <c r="G113" s="304">
        <v>6</v>
      </c>
      <c r="H113" s="304">
        <v>72</v>
      </c>
      <c r="I113" s="264">
        <f t="shared" ref="I113:I115" si="11">SUM(B113:H113)</f>
        <v>2600</v>
      </c>
      <c r="J113" s="304">
        <v>1012029.26424</v>
      </c>
      <c r="K113" s="304">
        <v>209464.189686</v>
      </c>
      <c r="L113" s="304">
        <v>1678787.2222859999</v>
      </c>
      <c r="M113" s="304">
        <v>0</v>
      </c>
      <c r="N113" s="304">
        <v>3015.7246960000002</v>
      </c>
      <c r="O113" s="304">
        <v>8797</v>
      </c>
      <c r="P113" s="304">
        <v>1108283.1958029999</v>
      </c>
      <c r="Q113" s="264">
        <f>SUM(J113:P113)</f>
        <v>4020376.5967109995</v>
      </c>
    </row>
    <row r="114" spans="1:17">
      <c r="A114" s="276" t="s">
        <v>275</v>
      </c>
      <c r="B114" s="439" t="s">
        <v>361</v>
      </c>
      <c r="C114" s="439"/>
      <c r="D114" s="439"/>
      <c r="E114" s="439"/>
      <c r="F114" s="439"/>
      <c r="G114" s="439"/>
      <c r="H114" s="440"/>
      <c r="I114" s="264">
        <f t="shared" si="11"/>
        <v>0</v>
      </c>
      <c r="J114" s="441" t="s">
        <v>362</v>
      </c>
      <c r="K114" s="439"/>
      <c r="L114" s="439"/>
      <c r="M114" s="439"/>
      <c r="N114" s="439"/>
      <c r="O114" s="439"/>
      <c r="P114" s="440"/>
      <c r="Q114" s="264">
        <f t="shared" ref="Q114:Q115" si="12">SUM(J114:P114)</f>
        <v>0</v>
      </c>
    </row>
    <row r="115" spans="1:17">
      <c r="A115" s="276" t="s">
        <v>276</v>
      </c>
      <c r="B115" s="439"/>
      <c r="C115" s="439"/>
      <c r="D115" s="439"/>
      <c r="E115" s="439"/>
      <c r="F115" s="439"/>
      <c r="G115" s="439"/>
      <c r="H115" s="440"/>
      <c r="I115" s="264">
        <f t="shared" si="11"/>
        <v>0</v>
      </c>
      <c r="J115" s="441"/>
      <c r="K115" s="439"/>
      <c r="L115" s="439"/>
      <c r="M115" s="439"/>
      <c r="N115" s="439"/>
      <c r="O115" s="439"/>
      <c r="P115" s="440"/>
      <c r="Q115" s="264">
        <f t="shared" si="12"/>
        <v>0</v>
      </c>
    </row>
    <row r="116" spans="1:17">
      <c r="A116" s="272" t="s">
        <v>277</v>
      </c>
      <c r="B116" s="304">
        <v>53</v>
      </c>
      <c r="C116" s="304">
        <v>3018</v>
      </c>
      <c r="D116" s="304">
        <v>1537</v>
      </c>
      <c r="E116" s="304">
        <v>0</v>
      </c>
      <c r="F116" s="304">
        <v>4</v>
      </c>
      <c r="G116" s="304">
        <v>2</v>
      </c>
      <c r="H116" s="304">
        <v>23</v>
      </c>
      <c r="I116" s="264">
        <f>SUM(B116:H116)</f>
        <v>4637</v>
      </c>
      <c r="J116" s="304">
        <v>523058.54361200001</v>
      </c>
      <c r="K116" s="304">
        <v>384695.354345</v>
      </c>
      <c r="L116" s="304">
        <v>1639436.741742</v>
      </c>
      <c r="M116" s="304">
        <v>0</v>
      </c>
      <c r="N116" s="304">
        <v>1302.1890530000001</v>
      </c>
      <c r="O116" s="304">
        <v>1608.2504329999999</v>
      </c>
      <c r="P116" s="304">
        <v>36528.165174000002</v>
      </c>
      <c r="Q116" s="264">
        <f>SUM(J116:P116)</f>
        <v>2586629.2443589997</v>
      </c>
    </row>
    <row r="117" spans="1:17">
      <c r="A117" s="272" t="s">
        <v>278</v>
      </c>
      <c r="B117" s="304">
        <v>21</v>
      </c>
      <c r="C117" s="304">
        <v>814</v>
      </c>
      <c r="D117" s="304">
        <v>841</v>
      </c>
      <c r="E117" s="304">
        <v>0</v>
      </c>
      <c r="F117" s="304">
        <v>0</v>
      </c>
      <c r="G117" s="304">
        <v>7</v>
      </c>
      <c r="H117" s="304">
        <v>26</v>
      </c>
      <c r="I117" s="264">
        <f>SUM(B117:H117)</f>
        <v>1709</v>
      </c>
      <c r="J117" s="304">
        <v>227897.91769500001</v>
      </c>
      <c r="K117" s="304">
        <v>155320.370341</v>
      </c>
      <c r="L117" s="304">
        <v>950725.423802</v>
      </c>
      <c r="M117" s="304">
        <v>0</v>
      </c>
      <c r="N117" s="304">
        <v>0</v>
      </c>
      <c r="O117" s="304">
        <v>8806938.0235939994</v>
      </c>
      <c r="P117" s="304">
        <v>3394170.8131050002</v>
      </c>
      <c r="Q117" s="264">
        <f t="shared" ref="Q117:Q142" si="13">SUM(J117:P117)</f>
        <v>13535052.548536999</v>
      </c>
    </row>
    <row r="118" spans="1:17">
      <c r="A118" s="272" t="s">
        <v>279</v>
      </c>
      <c r="B118" s="304">
        <v>20</v>
      </c>
      <c r="C118" s="304">
        <v>1534</v>
      </c>
      <c r="D118" s="304">
        <v>1440</v>
      </c>
      <c r="E118" s="304">
        <v>0</v>
      </c>
      <c r="F118" s="304">
        <v>3</v>
      </c>
      <c r="G118" s="304">
        <v>7</v>
      </c>
      <c r="H118" s="304">
        <v>12</v>
      </c>
      <c r="I118" s="264">
        <f>SUM(B118:H118)</f>
        <v>3016</v>
      </c>
      <c r="J118" s="304">
        <v>203811.59905399999</v>
      </c>
      <c r="K118" s="304">
        <v>280501.69039999996</v>
      </c>
      <c r="L118" s="304">
        <v>1409560.2187429999</v>
      </c>
      <c r="M118" s="304">
        <v>0</v>
      </c>
      <c r="N118" s="304">
        <v>1234.0925099999999</v>
      </c>
      <c r="O118" s="304">
        <v>130910.77249600001</v>
      </c>
      <c r="P118" s="304">
        <v>18287.353112000001</v>
      </c>
      <c r="Q118" s="264">
        <f t="shared" si="13"/>
        <v>2044305.7263149999</v>
      </c>
    </row>
    <row r="119" spans="1:17">
      <c r="A119" s="272" t="s">
        <v>280</v>
      </c>
      <c r="B119" s="304">
        <v>20</v>
      </c>
      <c r="C119" s="304">
        <v>563</v>
      </c>
      <c r="D119" s="304">
        <v>751</v>
      </c>
      <c r="E119" s="304">
        <v>1</v>
      </c>
      <c r="F119" s="304">
        <v>0</v>
      </c>
      <c r="G119" s="304">
        <v>1</v>
      </c>
      <c r="H119" s="304">
        <v>37</v>
      </c>
      <c r="I119" s="264">
        <f t="shared" ref="I119" si="14">SUM(B119:H119)</f>
        <v>1373</v>
      </c>
      <c r="J119" s="304">
        <v>462211.05056</v>
      </c>
      <c r="K119" s="304">
        <v>109789.044111</v>
      </c>
      <c r="L119" s="304">
        <v>881038.31054800027</v>
      </c>
      <c r="M119" s="304">
        <v>453</v>
      </c>
      <c r="N119" s="304">
        <v>0</v>
      </c>
      <c r="O119" s="304">
        <v>222051</v>
      </c>
      <c r="P119" s="304">
        <v>456611.83396299992</v>
      </c>
      <c r="Q119" s="264">
        <f t="shared" si="13"/>
        <v>2132154.239182</v>
      </c>
    </row>
    <row r="120" spans="1:17">
      <c r="A120" s="272" t="s">
        <v>281</v>
      </c>
      <c r="B120" s="304">
        <v>275</v>
      </c>
      <c r="C120" s="304">
        <v>11505</v>
      </c>
      <c r="D120" s="304">
        <v>5085</v>
      </c>
      <c r="E120" s="304">
        <v>9</v>
      </c>
      <c r="F120" s="304">
        <v>7</v>
      </c>
      <c r="G120" s="304">
        <v>21</v>
      </c>
      <c r="H120" s="304">
        <v>148</v>
      </c>
      <c r="I120" s="264">
        <f>SUM(B120:H120)</f>
        <v>17050</v>
      </c>
      <c r="J120" s="304">
        <v>4155113.3555689999</v>
      </c>
      <c r="K120" s="304">
        <v>1272635.8393430002</v>
      </c>
      <c r="L120" s="304">
        <v>7306881.0157929994</v>
      </c>
      <c r="M120" s="304">
        <v>5711.9461500000007</v>
      </c>
      <c r="N120" s="304">
        <v>30063.044310999998</v>
      </c>
      <c r="O120" s="304">
        <v>33178.846480000007</v>
      </c>
      <c r="P120" s="304">
        <v>587063.25518400001</v>
      </c>
      <c r="Q120" s="264">
        <f t="shared" si="13"/>
        <v>13390647.302829999</v>
      </c>
    </row>
    <row r="121" spans="1:17">
      <c r="A121" s="272" t="s">
        <v>282</v>
      </c>
      <c r="B121" s="304">
        <v>23</v>
      </c>
      <c r="C121" s="304">
        <v>1388</v>
      </c>
      <c r="D121" s="304">
        <v>1259</v>
      </c>
      <c r="E121" s="304">
        <v>1</v>
      </c>
      <c r="F121" s="304">
        <v>1</v>
      </c>
      <c r="G121" s="304">
        <v>5</v>
      </c>
      <c r="H121" s="304">
        <v>16</v>
      </c>
      <c r="I121" s="264">
        <f>SUM(B121:H121)</f>
        <v>2693</v>
      </c>
      <c r="J121" s="304">
        <v>290783.46066799999</v>
      </c>
      <c r="K121" s="304">
        <v>249681.78586399995</v>
      </c>
      <c r="L121" s="304">
        <v>1320143.6276449999</v>
      </c>
      <c r="M121" s="304">
        <v>1243.6702250000001</v>
      </c>
      <c r="N121" s="304">
        <v>231.47494799999998</v>
      </c>
      <c r="O121" s="304">
        <v>7356.8881739999997</v>
      </c>
      <c r="P121" s="304">
        <v>30375.423151999999</v>
      </c>
      <c r="Q121" s="264">
        <f t="shared" si="13"/>
        <v>1899816.3306759996</v>
      </c>
    </row>
    <row r="122" spans="1:17">
      <c r="A122" s="272" t="s">
        <v>283</v>
      </c>
      <c r="B122" s="304">
        <v>0</v>
      </c>
      <c r="C122" s="304">
        <v>6</v>
      </c>
      <c r="D122" s="304">
        <v>12</v>
      </c>
      <c r="E122" s="304">
        <v>0</v>
      </c>
      <c r="F122" s="304">
        <v>0</v>
      </c>
      <c r="G122" s="304">
        <v>0</v>
      </c>
      <c r="H122" s="304">
        <v>1</v>
      </c>
      <c r="I122" s="264">
        <f>SUM(B122:H122)</f>
        <v>19</v>
      </c>
      <c r="J122" s="304">
        <v>0</v>
      </c>
      <c r="K122" s="304">
        <v>547.47327700000005</v>
      </c>
      <c r="L122" s="304">
        <v>18095.548438999998</v>
      </c>
      <c r="M122" s="304">
        <v>0</v>
      </c>
      <c r="N122" s="304">
        <v>0</v>
      </c>
      <c r="O122" s="304">
        <v>0</v>
      </c>
      <c r="P122" s="304">
        <v>1751.08746</v>
      </c>
      <c r="Q122" s="264">
        <f t="shared" si="13"/>
        <v>20394.109175999998</v>
      </c>
    </row>
    <row r="123" spans="1:17">
      <c r="A123" s="272" t="s">
        <v>284</v>
      </c>
      <c r="B123" s="304">
        <v>1</v>
      </c>
      <c r="C123" s="304">
        <v>234</v>
      </c>
      <c r="D123" s="304">
        <v>135</v>
      </c>
      <c r="E123" s="304">
        <v>0</v>
      </c>
      <c r="F123" s="304">
        <v>1</v>
      </c>
      <c r="G123" s="304">
        <v>0</v>
      </c>
      <c r="H123" s="304">
        <v>5</v>
      </c>
      <c r="I123" s="264">
        <f t="shared" ref="I123:I142" si="15">SUM(B123:H123)</f>
        <v>376</v>
      </c>
      <c r="J123" s="304">
        <v>4177.2226610000007</v>
      </c>
      <c r="K123" s="304">
        <v>38525.527540000003</v>
      </c>
      <c r="L123" s="304">
        <v>151784.29945399999</v>
      </c>
      <c r="M123" s="304">
        <v>0</v>
      </c>
      <c r="N123" s="304">
        <v>337.4783230000001</v>
      </c>
      <c r="O123" s="304">
        <v>0</v>
      </c>
      <c r="P123" s="304">
        <v>5034.5157900000004</v>
      </c>
      <c r="Q123" s="264">
        <f t="shared" si="13"/>
        <v>199859.04376799997</v>
      </c>
    </row>
    <row r="124" spans="1:17">
      <c r="A124" s="272" t="s">
        <v>285</v>
      </c>
      <c r="B124" s="304">
        <v>7</v>
      </c>
      <c r="C124" s="304">
        <v>221</v>
      </c>
      <c r="D124" s="304">
        <v>236</v>
      </c>
      <c r="E124" s="304">
        <v>0</v>
      </c>
      <c r="F124" s="304">
        <v>0</v>
      </c>
      <c r="G124" s="304">
        <v>1</v>
      </c>
      <c r="H124" s="304">
        <v>9</v>
      </c>
      <c r="I124" s="264">
        <f t="shared" si="15"/>
        <v>474</v>
      </c>
      <c r="J124" s="304">
        <v>124072.557804</v>
      </c>
      <c r="K124" s="304">
        <v>44063.389119999993</v>
      </c>
      <c r="L124" s="304">
        <v>298255.85498</v>
      </c>
      <c r="M124" s="304">
        <v>0</v>
      </c>
      <c r="N124" s="304">
        <v>0</v>
      </c>
      <c r="O124" s="304">
        <v>671</v>
      </c>
      <c r="P124" s="304">
        <v>42542.291404000003</v>
      </c>
      <c r="Q124" s="264">
        <f t="shared" si="13"/>
        <v>509605.09330800001</v>
      </c>
    </row>
    <row r="125" spans="1:17">
      <c r="A125" s="272" t="s">
        <v>286</v>
      </c>
      <c r="B125" s="304">
        <v>115</v>
      </c>
      <c r="C125" s="304">
        <v>6603</v>
      </c>
      <c r="D125" s="304">
        <v>2997</v>
      </c>
      <c r="E125" s="304">
        <v>5</v>
      </c>
      <c r="F125" s="304">
        <v>4</v>
      </c>
      <c r="G125" s="304">
        <v>10</v>
      </c>
      <c r="H125" s="304">
        <v>62</v>
      </c>
      <c r="I125" s="264">
        <f t="shared" si="15"/>
        <v>9796</v>
      </c>
      <c r="J125" s="304">
        <v>1213651.0274429999</v>
      </c>
      <c r="K125" s="304">
        <v>728882.34226300009</v>
      </c>
      <c r="L125" s="304">
        <v>3367828.8458230002</v>
      </c>
      <c r="M125" s="304">
        <v>5336.8897099999995</v>
      </c>
      <c r="N125" s="304">
        <v>1555.7973489999999</v>
      </c>
      <c r="O125" s="304">
        <v>12320.240298999999</v>
      </c>
      <c r="P125" s="304">
        <v>599178.40685400006</v>
      </c>
      <c r="Q125" s="264">
        <f t="shared" si="13"/>
        <v>5928753.5497410009</v>
      </c>
    </row>
    <row r="126" spans="1:17">
      <c r="A126" s="272" t="s">
        <v>287</v>
      </c>
      <c r="B126" s="304">
        <v>11</v>
      </c>
      <c r="C126" s="304">
        <v>571</v>
      </c>
      <c r="D126" s="304">
        <v>587</v>
      </c>
      <c r="E126" s="304">
        <v>0</v>
      </c>
      <c r="F126" s="304">
        <v>0</v>
      </c>
      <c r="G126" s="304">
        <v>2</v>
      </c>
      <c r="H126" s="304">
        <v>6</v>
      </c>
      <c r="I126" s="264">
        <f t="shared" si="15"/>
        <v>1177</v>
      </c>
      <c r="J126" s="304">
        <v>55638.443776</v>
      </c>
      <c r="K126" s="304">
        <v>87850.734496000005</v>
      </c>
      <c r="L126" s="304">
        <v>643616.68682800001</v>
      </c>
      <c r="M126" s="304">
        <v>0</v>
      </c>
      <c r="N126" s="304">
        <v>0</v>
      </c>
      <c r="O126" s="304">
        <v>172</v>
      </c>
      <c r="P126" s="304">
        <v>16681.079740000001</v>
      </c>
      <c r="Q126" s="264">
        <f t="shared" si="13"/>
        <v>803958.94484000001</v>
      </c>
    </row>
    <row r="127" spans="1:17">
      <c r="A127" s="272" t="s">
        <v>288</v>
      </c>
      <c r="B127" s="304">
        <v>3</v>
      </c>
      <c r="C127" s="304">
        <v>230</v>
      </c>
      <c r="D127" s="304">
        <v>236</v>
      </c>
      <c r="E127" s="304">
        <v>0</v>
      </c>
      <c r="F127" s="304">
        <v>0</v>
      </c>
      <c r="G127" s="304">
        <v>0</v>
      </c>
      <c r="H127" s="304">
        <v>8</v>
      </c>
      <c r="I127" s="264">
        <f t="shared" si="15"/>
        <v>477</v>
      </c>
      <c r="J127" s="304">
        <v>28517.492880999998</v>
      </c>
      <c r="K127" s="304">
        <v>42041.551341999999</v>
      </c>
      <c r="L127" s="304">
        <v>210678.19057699997</v>
      </c>
      <c r="M127" s="304">
        <v>0</v>
      </c>
      <c r="N127" s="304">
        <v>0</v>
      </c>
      <c r="O127" s="304">
        <v>0</v>
      </c>
      <c r="P127" s="304">
        <v>18573.167239999999</v>
      </c>
      <c r="Q127" s="264">
        <f t="shared" si="13"/>
        <v>299810.40203999996</v>
      </c>
    </row>
    <row r="128" spans="1:17">
      <c r="A128" s="272" t="s">
        <v>289</v>
      </c>
      <c r="B128" s="304">
        <v>19</v>
      </c>
      <c r="C128" s="304">
        <v>2055</v>
      </c>
      <c r="D128" s="304">
        <v>681</v>
      </c>
      <c r="E128" s="304">
        <v>1</v>
      </c>
      <c r="F128" s="304">
        <v>2</v>
      </c>
      <c r="G128" s="304">
        <v>7</v>
      </c>
      <c r="H128" s="304">
        <v>21</v>
      </c>
      <c r="I128" s="264">
        <f t="shared" si="15"/>
        <v>2786</v>
      </c>
      <c r="J128" s="304">
        <v>128715.125165</v>
      </c>
      <c r="K128" s="304">
        <v>212438.40299100001</v>
      </c>
      <c r="L128" s="304">
        <v>639870.22284599999</v>
      </c>
      <c r="M128" s="304">
        <v>6829.6279000000004</v>
      </c>
      <c r="N128" s="304">
        <v>835.79729999999995</v>
      </c>
      <c r="O128" s="304">
        <v>16415.010705000001</v>
      </c>
      <c r="P128" s="304">
        <v>33603.476844999997</v>
      </c>
      <c r="Q128" s="264">
        <f t="shared" si="13"/>
        <v>1038707.6637519998</v>
      </c>
    </row>
    <row r="129" spans="1:17">
      <c r="A129" s="272" t="s">
        <v>290</v>
      </c>
      <c r="B129" s="304">
        <v>9</v>
      </c>
      <c r="C129" s="304">
        <v>346</v>
      </c>
      <c r="D129" s="304">
        <v>380</v>
      </c>
      <c r="E129" s="304">
        <v>2</v>
      </c>
      <c r="F129" s="304">
        <v>2</v>
      </c>
      <c r="G129" s="304">
        <v>1</v>
      </c>
      <c r="H129" s="304">
        <v>17</v>
      </c>
      <c r="I129" s="264">
        <f t="shared" si="15"/>
        <v>757</v>
      </c>
      <c r="J129" s="304">
        <v>82351.240791999997</v>
      </c>
      <c r="K129" s="304">
        <v>74367.323884999991</v>
      </c>
      <c r="L129" s="304">
        <v>437779.63741999998</v>
      </c>
      <c r="M129" s="304">
        <v>922</v>
      </c>
      <c r="N129" s="304">
        <v>1380</v>
      </c>
      <c r="O129" s="304">
        <v>35</v>
      </c>
      <c r="P129" s="304">
        <v>68327.357447999995</v>
      </c>
      <c r="Q129" s="264">
        <f t="shared" si="13"/>
        <v>665162.55954499997</v>
      </c>
    </row>
    <row r="130" spans="1:17">
      <c r="A130" s="272" t="s">
        <v>291</v>
      </c>
      <c r="B130" s="304">
        <v>5</v>
      </c>
      <c r="C130" s="304">
        <v>143</v>
      </c>
      <c r="D130" s="304">
        <v>193</v>
      </c>
      <c r="E130" s="304">
        <v>0</v>
      </c>
      <c r="F130" s="304">
        <v>0</v>
      </c>
      <c r="G130" s="304">
        <v>0</v>
      </c>
      <c r="H130" s="304">
        <v>8</v>
      </c>
      <c r="I130" s="264">
        <f t="shared" si="15"/>
        <v>349</v>
      </c>
      <c r="J130" s="304">
        <v>40414.237049000003</v>
      </c>
      <c r="K130" s="304">
        <v>27826.011121000003</v>
      </c>
      <c r="L130" s="304">
        <v>191687.14898699999</v>
      </c>
      <c r="M130" s="304">
        <v>0</v>
      </c>
      <c r="N130" s="304">
        <v>0</v>
      </c>
      <c r="O130" s="304">
        <v>0</v>
      </c>
      <c r="P130" s="304">
        <v>179433.07870899999</v>
      </c>
      <c r="Q130" s="264">
        <f t="shared" si="13"/>
        <v>439360.47586599999</v>
      </c>
    </row>
    <row r="131" spans="1:17">
      <c r="A131" s="272" t="s">
        <v>292</v>
      </c>
      <c r="B131" s="304">
        <v>1</v>
      </c>
      <c r="C131" s="304">
        <v>58</v>
      </c>
      <c r="D131" s="304">
        <v>69</v>
      </c>
      <c r="E131" s="304">
        <v>0</v>
      </c>
      <c r="F131" s="304">
        <v>0</v>
      </c>
      <c r="G131" s="304">
        <v>1</v>
      </c>
      <c r="H131" s="304">
        <v>1</v>
      </c>
      <c r="I131" s="264">
        <f t="shared" si="15"/>
        <v>130</v>
      </c>
      <c r="J131" s="304">
        <v>0</v>
      </c>
      <c r="K131" s="304">
        <v>11241.699471999998</v>
      </c>
      <c r="L131" s="304">
        <v>76083.971594000002</v>
      </c>
      <c r="M131" s="304">
        <v>0</v>
      </c>
      <c r="N131" s="304">
        <v>0</v>
      </c>
      <c r="O131" s="304">
        <v>4633.3697759999995</v>
      </c>
      <c r="P131" s="304">
        <v>1083.852576</v>
      </c>
      <c r="Q131" s="264">
        <f t="shared" si="13"/>
        <v>93042.893417999992</v>
      </c>
    </row>
    <row r="132" spans="1:17">
      <c r="A132" s="272" t="s">
        <v>293</v>
      </c>
      <c r="B132" s="304">
        <v>12</v>
      </c>
      <c r="C132" s="304">
        <v>225</v>
      </c>
      <c r="D132" s="304">
        <v>167</v>
      </c>
      <c r="E132" s="304">
        <v>0</v>
      </c>
      <c r="F132" s="304">
        <v>0</v>
      </c>
      <c r="G132" s="304">
        <v>4</v>
      </c>
      <c r="H132" s="304">
        <v>13</v>
      </c>
      <c r="I132" s="264">
        <f t="shared" si="15"/>
        <v>421</v>
      </c>
      <c r="J132" s="304">
        <v>153788.345542</v>
      </c>
      <c r="K132" s="304">
        <v>30690.488655000001</v>
      </c>
      <c r="L132" s="304">
        <v>238010.95256199999</v>
      </c>
      <c r="M132" s="304">
        <v>0</v>
      </c>
      <c r="N132" s="304">
        <v>0</v>
      </c>
      <c r="O132" s="304">
        <v>1442.4269449999999</v>
      </c>
      <c r="P132" s="304">
        <v>41124.774669999999</v>
      </c>
      <c r="Q132" s="264">
        <f t="shared" si="13"/>
        <v>465056.98837400001</v>
      </c>
    </row>
    <row r="133" spans="1:17">
      <c r="A133" s="272" t="s">
        <v>294</v>
      </c>
      <c r="B133" s="304">
        <v>294</v>
      </c>
      <c r="C133" s="304">
        <v>16014</v>
      </c>
      <c r="D133" s="304">
        <v>5709</v>
      </c>
      <c r="E133" s="304">
        <v>4</v>
      </c>
      <c r="F133" s="304">
        <v>6</v>
      </c>
      <c r="G133" s="304">
        <v>25</v>
      </c>
      <c r="H133" s="304">
        <v>167</v>
      </c>
      <c r="I133" s="264">
        <f t="shared" si="15"/>
        <v>22219</v>
      </c>
      <c r="J133" s="304">
        <v>3562295.472722</v>
      </c>
      <c r="K133" s="304">
        <v>1630240.8392700001</v>
      </c>
      <c r="L133" s="304">
        <v>7512855.991134</v>
      </c>
      <c r="M133" s="304">
        <v>6889.7152900000001</v>
      </c>
      <c r="N133" s="304">
        <v>3093.9211399999999</v>
      </c>
      <c r="O133" s="304">
        <v>13027.629793999999</v>
      </c>
      <c r="P133" s="304">
        <v>1056614.966422</v>
      </c>
      <c r="Q133" s="264">
        <f t="shared" si="13"/>
        <v>13785018.535772</v>
      </c>
    </row>
    <row r="134" spans="1:17">
      <c r="A134" s="272" t="s">
        <v>295</v>
      </c>
      <c r="B134" s="304">
        <v>114</v>
      </c>
      <c r="C134" s="304">
        <v>2496</v>
      </c>
      <c r="D134" s="304">
        <v>1313</v>
      </c>
      <c r="E134" s="304">
        <v>2</v>
      </c>
      <c r="F134" s="304">
        <v>2</v>
      </c>
      <c r="G134" s="304">
        <v>2</v>
      </c>
      <c r="H134" s="304">
        <v>24</v>
      </c>
      <c r="I134" s="264">
        <f t="shared" si="15"/>
        <v>3953</v>
      </c>
      <c r="J134" s="304">
        <v>1594459.43606</v>
      </c>
      <c r="K134" s="304">
        <v>329120.83358999999</v>
      </c>
      <c r="L134" s="304">
        <v>1495894.651333</v>
      </c>
      <c r="M134" s="304">
        <v>127.057435</v>
      </c>
      <c r="N134" s="304">
        <v>1495.0857149999999</v>
      </c>
      <c r="O134" s="304">
        <v>7101.1340149999996</v>
      </c>
      <c r="P134" s="304">
        <v>50910.672785000002</v>
      </c>
      <c r="Q134" s="264">
        <f t="shared" si="13"/>
        <v>3479108.8709329995</v>
      </c>
    </row>
    <row r="135" spans="1:17">
      <c r="A135" s="272" t="s">
        <v>296</v>
      </c>
      <c r="B135" s="304">
        <v>27</v>
      </c>
      <c r="C135" s="304">
        <v>799</v>
      </c>
      <c r="D135" s="304">
        <v>1002</v>
      </c>
      <c r="E135" s="304">
        <v>1</v>
      </c>
      <c r="F135" s="304">
        <v>3</v>
      </c>
      <c r="G135" s="304">
        <v>0</v>
      </c>
      <c r="H135" s="304">
        <v>45</v>
      </c>
      <c r="I135" s="264">
        <f t="shared" si="15"/>
        <v>1877</v>
      </c>
      <c r="J135" s="304">
        <v>471028.99097300001</v>
      </c>
      <c r="K135" s="304">
        <v>182614.66044599999</v>
      </c>
      <c r="L135" s="304">
        <v>1176496.916622001</v>
      </c>
      <c r="M135" s="304">
        <v>392</v>
      </c>
      <c r="N135" s="304">
        <v>1545.76503</v>
      </c>
      <c r="O135" s="304">
        <v>0</v>
      </c>
      <c r="P135" s="304">
        <v>443107.78743899998</v>
      </c>
      <c r="Q135" s="264">
        <f t="shared" si="13"/>
        <v>2275186.1205100007</v>
      </c>
    </row>
    <row r="136" spans="1:17">
      <c r="A136" s="272" t="s">
        <v>297</v>
      </c>
      <c r="B136" s="304">
        <v>6</v>
      </c>
      <c r="C136" s="304">
        <v>390</v>
      </c>
      <c r="D136" s="304">
        <v>435</v>
      </c>
      <c r="E136" s="304">
        <v>0</v>
      </c>
      <c r="F136" s="304">
        <v>0</v>
      </c>
      <c r="G136" s="304">
        <v>0</v>
      </c>
      <c r="H136" s="304">
        <v>4</v>
      </c>
      <c r="I136" s="264">
        <f t="shared" si="15"/>
        <v>835</v>
      </c>
      <c r="J136" s="304">
        <v>50852</v>
      </c>
      <c r="K136" s="304">
        <v>71370.370456999997</v>
      </c>
      <c r="L136" s="304">
        <v>447748.96478800004</v>
      </c>
      <c r="M136" s="304">
        <v>0</v>
      </c>
      <c r="N136" s="304">
        <v>0</v>
      </c>
      <c r="O136" s="304">
        <v>0</v>
      </c>
      <c r="P136" s="304">
        <v>529061.01972500002</v>
      </c>
      <c r="Q136" s="264">
        <f t="shared" si="13"/>
        <v>1099032.3549700002</v>
      </c>
    </row>
    <row r="137" spans="1:17">
      <c r="A137" s="272" t="s">
        <v>298</v>
      </c>
      <c r="B137" s="304">
        <v>125</v>
      </c>
      <c r="C137" s="304">
        <v>5807</v>
      </c>
      <c r="D137" s="304">
        <v>2916</v>
      </c>
      <c r="E137" s="304">
        <v>2</v>
      </c>
      <c r="F137" s="304">
        <v>4</v>
      </c>
      <c r="G137" s="304">
        <v>13</v>
      </c>
      <c r="H137" s="304">
        <v>77</v>
      </c>
      <c r="I137" s="264">
        <f t="shared" si="15"/>
        <v>8944</v>
      </c>
      <c r="J137" s="304">
        <v>1290820.5032800001</v>
      </c>
      <c r="K137" s="304">
        <v>767815.88284800004</v>
      </c>
      <c r="L137" s="304">
        <v>3039392.2173699997</v>
      </c>
      <c r="M137" s="304">
        <v>979.50647600000002</v>
      </c>
      <c r="N137" s="304">
        <v>2023.1655900000001</v>
      </c>
      <c r="O137" s="304">
        <v>54066.245798000004</v>
      </c>
      <c r="P137" s="304">
        <v>281242.58036000002</v>
      </c>
      <c r="Q137" s="264">
        <f t="shared" si="13"/>
        <v>5436340.1017220002</v>
      </c>
    </row>
    <row r="138" spans="1:17">
      <c r="A138" s="272" t="s">
        <v>299</v>
      </c>
      <c r="B138" s="304">
        <v>25</v>
      </c>
      <c r="C138" s="304">
        <v>601</v>
      </c>
      <c r="D138" s="304">
        <v>652</v>
      </c>
      <c r="E138" s="304">
        <v>1</v>
      </c>
      <c r="F138" s="304">
        <v>1</v>
      </c>
      <c r="G138" s="304">
        <v>2</v>
      </c>
      <c r="H138" s="304">
        <v>47</v>
      </c>
      <c r="I138" s="264">
        <f t="shared" si="15"/>
        <v>1329</v>
      </c>
      <c r="J138" s="304">
        <v>325122.02057200001</v>
      </c>
      <c r="K138" s="304">
        <v>130618.14337400001</v>
      </c>
      <c r="L138" s="304">
        <v>800072.43119199993</v>
      </c>
      <c r="M138" s="304">
        <v>63</v>
      </c>
      <c r="N138" s="304">
        <v>944</v>
      </c>
      <c r="O138" s="304">
        <v>38161.76094</v>
      </c>
      <c r="P138" s="304">
        <v>140409.86668800001</v>
      </c>
      <c r="Q138" s="264">
        <f t="shared" si="13"/>
        <v>1435391.2227659998</v>
      </c>
    </row>
    <row r="139" spans="1:17">
      <c r="A139" s="272" t="s">
        <v>300</v>
      </c>
      <c r="B139" s="304">
        <v>153</v>
      </c>
      <c r="C139" s="304">
        <v>9057</v>
      </c>
      <c r="D139" s="304">
        <v>3827</v>
      </c>
      <c r="E139" s="304">
        <v>8</v>
      </c>
      <c r="F139" s="304">
        <v>11</v>
      </c>
      <c r="G139" s="304">
        <v>17</v>
      </c>
      <c r="H139" s="304">
        <v>87</v>
      </c>
      <c r="I139" s="264">
        <f t="shared" si="15"/>
        <v>13160</v>
      </c>
      <c r="J139" s="304">
        <v>1651679.5039329999</v>
      </c>
      <c r="K139" s="304">
        <v>1132904.0729160002</v>
      </c>
      <c r="L139" s="304">
        <v>4254847.6708850004</v>
      </c>
      <c r="M139" s="304">
        <v>9731.2302500000005</v>
      </c>
      <c r="N139" s="304">
        <v>10840.74308</v>
      </c>
      <c r="O139" s="304">
        <v>22227.204495000002</v>
      </c>
      <c r="P139" s="304">
        <v>1326302.892705</v>
      </c>
      <c r="Q139" s="264">
        <f t="shared" si="13"/>
        <v>8408533.3182640001</v>
      </c>
    </row>
    <row r="140" spans="1:17">
      <c r="A140" s="272" t="s">
        <v>301</v>
      </c>
      <c r="B140" s="304">
        <v>20</v>
      </c>
      <c r="C140" s="304">
        <v>1040</v>
      </c>
      <c r="D140" s="304">
        <v>783</v>
      </c>
      <c r="E140" s="304">
        <v>1</v>
      </c>
      <c r="F140" s="304">
        <v>0</v>
      </c>
      <c r="G140" s="304">
        <v>2</v>
      </c>
      <c r="H140" s="304">
        <v>18</v>
      </c>
      <c r="I140" s="264">
        <f t="shared" si="15"/>
        <v>1864</v>
      </c>
      <c r="J140" s="304">
        <v>184381.207104</v>
      </c>
      <c r="K140" s="304">
        <v>168127.02794499998</v>
      </c>
      <c r="L140" s="304">
        <v>798229.37763899995</v>
      </c>
      <c r="M140" s="304">
        <v>773.74004000000002</v>
      </c>
      <c r="N140" s="304">
        <v>899.81124199999999</v>
      </c>
      <c r="O140" s="304">
        <v>9</v>
      </c>
      <c r="P140" s="304">
        <v>481742.42688099999</v>
      </c>
      <c r="Q140" s="264">
        <f t="shared" si="13"/>
        <v>1634162.5908509998</v>
      </c>
    </row>
    <row r="141" spans="1:17">
      <c r="A141" s="272" t="s">
        <v>302</v>
      </c>
      <c r="B141" s="304">
        <v>1</v>
      </c>
      <c r="C141" s="304">
        <v>43</v>
      </c>
      <c r="D141" s="304">
        <v>22</v>
      </c>
      <c r="E141" s="304">
        <v>0</v>
      </c>
      <c r="F141" s="304">
        <v>0</v>
      </c>
      <c r="G141" s="304">
        <v>0</v>
      </c>
      <c r="H141" s="304">
        <v>1</v>
      </c>
      <c r="I141" s="264">
        <f t="shared" si="15"/>
        <v>67</v>
      </c>
      <c r="J141" s="304">
        <v>5928.358338</v>
      </c>
      <c r="K141" s="304">
        <v>6066.7704790000034</v>
      </c>
      <c r="L141" s="304">
        <v>23207.337157999998</v>
      </c>
      <c r="M141" s="304">
        <v>0</v>
      </c>
      <c r="N141" s="304">
        <v>0</v>
      </c>
      <c r="O141" s="304">
        <v>0</v>
      </c>
      <c r="P141" s="304">
        <v>268</v>
      </c>
      <c r="Q141" s="264">
        <f t="shared" si="13"/>
        <v>35470.465974999999</v>
      </c>
    </row>
    <row r="142" spans="1:17" ht="15.75" thickBot="1">
      <c r="A142" s="279" t="s">
        <v>303</v>
      </c>
      <c r="B142" s="304">
        <v>16</v>
      </c>
      <c r="C142" s="304">
        <v>1754</v>
      </c>
      <c r="D142" s="304">
        <v>810</v>
      </c>
      <c r="E142" s="304">
        <v>0</v>
      </c>
      <c r="F142" s="304">
        <v>0</v>
      </c>
      <c r="G142" s="304">
        <v>2</v>
      </c>
      <c r="H142" s="304">
        <v>11</v>
      </c>
      <c r="I142" s="282">
        <f t="shared" si="15"/>
        <v>2593</v>
      </c>
      <c r="J142" s="304">
        <v>130141.63457600001</v>
      </c>
      <c r="K142" s="304">
        <v>200843.16789499999</v>
      </c>
      <c r="L142" s="304">
        <v>841160.36819099996</v>
      </c>
      <c r="M142" s="304">
        <v>0</v>
      </c>
      <c r="N142" s="304">
        <v>598.42171199999996</v>
      </c>
      <c r="O142" s="304">
        <v>5514</v>
      </c>
      <c r="P142" s="304">
        <v>16269.568404000001</v>
      </c>
      <c r="Q142" s="282">
        <f t="shared" si="13"/>
        <v>1194527.1607779998</v>
      </c>
    </row>
    <row r="143" spans="1:17" ht="15.75" thickBot="1">
      <c r="A143" s="286" t="s">
        <v>313</v>
      </c>
      <c r="B143" s="284">
        <f t="shared" ref="B143:H143" si="16">SUM(B112:B142)</f>
        <v>1457</v>
      </c>
      <c r="C143" s="284">
        <f t="shared" si="16"/>
        <v>68920</v>
      </c>
      <c r="D143" s="284">
        <f t="shared" si="16"/>
        <v>35528</v>
      </c>
      <c r="E143" s="284">
        <f t="shared" si="16"/>
        <v>39</v>
      </c>
      <c r="F143" s="284">
        <f t="shared" si="16"/>
        <v>60</v>
      </c>
      <c r="G143" s="284">
        <f t="shared" si="16"/>
        <v>138</v>
      </c>
      <c r="H143" s="284">
        <f t="shared" si="16"/>
        <v>972</v>
      </c>
      <c r="I143" s="284">
        <f>SUM(I112:I142)</f>
        <v>107114</v>
      </c>
      <c r="J143" s="287">
        <f t="shared" ref="J143:P143" si="17">SUM(J112:J142)</f>
        <v>18028810.242029</v>
      </c>
      <c r="K143" s="287">
        <f t="shared" si="17"/>
        <v>8612693.0945430007</v>
      </c>
      <c r="L143" s="287">
        <f t="shared" si="17"/>
        <v>42064596.962357007</v>
      </c>
      <c r="M143" s="287">
        <f t="shared" si="17"/>
        <v>39582.39598899999</v>
      </c>
      <c r="N143" s="287">
        <f t="shared" si="17"/>
        <v>61396.511999000009</v>
      </c>
      <c r="O143" s="287">
        <f t="shared" si="17"/>
        <v>9386636.8039439972</v>
      </c>
      <c r="P143" s="287">
        <f t="shared" si="17"/>
        <v>10970910.432079997</v>
      </c>
      <c r="Q143" s="285">
        <f>SUM(Q112:Q142)</f>
        <v>89164626.442940965</v>
      </c>
    </row>
    <row r="145" spans="9:9">
      <c r="I145" s="305"/>
    </row>
  </sheetData>
  <mergeCells count="18">
    <mergeCell ref="B43:H44"/>
    <mergeCell ref="J43:P44"/>
    <mergeCell ref="B110:H110"/>
    <mergeCell ref="J110:P110"/>
    <mergeCell ref="B114:H115"/>
    <mergeCell ref="J114:P115"/>
    <mergeCell ref="B79:H80"/>
    <mergeCell ref="J79:P80"/>
    <mergeCell ref="B75:H75"/>
    <mergeCell ref="J75:P75"/>
    <mergeCell ref="A1:Q1"/>
    <mergeCell ref="J3:P3"/>
    <mergeCell ref="B3:H3"/>
    <mergeCell ref="B39:H39"/>
    <mergeCell ref="J39:P39"/>
    <mergeCell ref="B7:H8"/>
    <mergeCell ref="J7:P8"/>
    <mergeCell ref="A2:Q2"/>
  </mergeCells>
  <printOptions horizontalCentered="1" verticalCentered="1"/>
  <pageMargins left="0.23622047244094491" right="0.23622047244094491" top="0.74803149606299213" bottom="0.74803149606299213" header="0.31496062992125984" footer="0.31496062992125984"/>
  <pageSetup paperSize="9" scale="29" orientation="landscape" horizontalDpi="4294967293" r:id="rId1"/>
  <headerFooter>
    <oddFooter>&amp;L&amp;D&amp;C&amp;A&amp;R&amp;N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42"/>
  <sheetViews>
    <sheetView tabSelected="1" zoomScale="85" zoomScaleNormal="85" zoomScaleSheetLayoutView="70" workbookViewId="0">
      <selection activeCell="N39" sqref="N39"/>
    </sheetView>
  </sheetViews>
  <sheetFormatPr defaultRowHeight="15"/>
  <cols>
    <col min="1" max="1" width="44.7109375" bestFit="1" customWidth="1"/>
    <col min="2" max="2" width="10.7109375" customWidth="1"/>
    <col min="3" max="5" width="10.7109375" style="22" customWidth="1"/>
    <col min="6" max="6" width="19" style="28" customWidth="1"/>
    <col min="7" max="7" width="1.7109375" customWidth="1"/>
    <col min="8" max="8" width="12.140625" customWidth="1"/>
    <col min="9" max="9" width="13.28515625" customWidth="1"/>
    <col min="10" max="10" width="10.7109375" customWidth="1"/>
    <col min="11" max="11" width="1.7109375" customWidth="1"/>
    <col min="12" max="14" width="10.7109375" customWidth="1"/>
    <col min="15" max="15" width="1.7109375" customWidth="1"/>
    <col min="16" max="18" width="10.7109375" customWidth="1"/>
    <col min="19" max="19" width="1.7109375" customWidth="1"/>
    <col min="20" max="20" width="17.7109375" customWidth="1"/>
    <col min="21" max="22" width="10.7109375" customWidth="1"/>
    <col min="23" max="23" width="15.85546875" bestFit="1" customWidth="1"/>
  </cols>
  <sheetData>
    <row r="1" spans="1:29">
      <c r="A1" s="420" t="s">
        <v>259</v>
      </c>
      <c r="B1" s="420"/>
      <c r="C1" s="420"/>
      <c r="D1" s="420"/>
      <c r="E1" s="420"/>
      <c r="F1" s="420"/>
      <c r="G1" s="420"/>
      <c r="H1" s="420"/>
      <c r="I1" s="420"/>
      <c r="J1" s="420"/>
      <c r="K1" s="420"/>
      <c r="L1" s="420"/>
      <c r="M1" s="420"/>
      <c r="N1" s="420"/>
      <c r="O1" s="420"/>
      <c r="P1" s="420"/>
      <c r="Q1" s="420"/>
      <c r="R1" s="420"/>
      <c r="S1" s="420"/>
      <c r="T1" s="420"/>
      <c r="U1" s="420"/>
      <c r="V1" s="420"/>
    </row>
    <row r="2" spans="1:29" s="28" customFormat="1" ht="15" customHeight="1">
      <c r="A2" s="50" t="s">
        <v>314</v>
      </c>
      <c r="B2" s="27"/>
      <c r="C2" s="27"/>
      <c r="D2" s="27"/>
      <c r="E2" s="27"/>
      <c r="F2" s="27"/>
      <c r="H2" s="444" t="s">
        <v>315</v>
      </c>
      <c r="I2" s="444"/>
      <c r="J2" s="444"/>
      <c r="K2" s="444"/>
      <c r="L2" s="444"/>
      <c r="M2" s="444"/>
      <c r="N2" s="444"/>
      <c r="O2" s="444"/>
      <c r="P2" s="444"/>
      <c r="Q2" s="444"/>
      <c r="R2" s="444"/>
    </row>
    <row r="3" spans="1:29" s="28" customFormat="1">
      <c r="A3" s="443" t="s">
        <v>316</v>
      </c>
      <c r="B3" s="444">
        <v>10</v>
      </c>
      <c r="C3" s="444">
        <v>11</v>
      </c>
      <c r="D3" s="444">
        <v>12</v>
      </c>
      <c r="E3" s="444">
        <v>13</v>
      </c>
      <c r="F3" s="444">
        <v>14</v>
      </c>
      <c r="G3" s="30"/>
      <c r="H3" s="442" t="s">
        <v>317</v>
      </c>
      <c r="I3" s="442"/>
      <c r="J3" s="442"/>
      <c r="K3" s="30"/>
      <c r="L3" s="442" t="s">
        <v>318</v>
      </c>
      <c r="M3" s="442"/>
      <c r="N3" s="442"/>
      <c r="O3" s="31"/>
      <c r="P3" s="442" t="s">
        <v>319</v>
      </c>
      <c r="Q3" s="442"/>
      <c r="R3" s="442"/>
      <c r="S3" s="30"/>
      <c r="T3" s="444">
        <v>16</v>
      </c>
      <c r="U3" s="444"/>
      <c r="V3" s="444"/>
      <c r="W3" s="444"/>
    </row>
    <row r="4" spans="1:29" s="28" customFormat="1" ht="14.45" customHeight="1">
      <c r="A4" s="443"/>
      <c r="B4" s="444"/>
      <c r="C4" s="444"/>
      <c r="D4" s="444"/>
      <c r="E4" s="444"/>
      <c r="F4" s="444"/>
      <c r="G4" s="30"/>
      <c r="H4" s="32" t="s">
        <v>96</v>
      </c>
      <c r="I4" s="32" t="s">
        <v>99</v>
      </c>
      <c r="J4" s="32" t="s">
        <v>101</v>
      </c>
      <c r="K4" s="30"/>
      <c r="L4" s="32" t="s">
        <v>103</v>
      </c>
      <c r="M4" s="32" t="s">
        <v>105</v>
      </c>
      <c r="N4" s="32" t="s">
        <v>106</v>
      </c>
      <c r="O4" s="30"/>
      <c r="P4" s="32" t="s">
        <v>320</v>
      </c>
      <c r="Q4" s="32" t="s">
        <v>321</v>
      </c>
      <c r="R4" s="32" t="s">
        <v>322</v>
      </c>
      <c r="S4" s="30"/>
      <c r="T4" s="32">
        <v>16</v>
      </c>
      <c r="U4" s="32" t="s">
        <v>112</v>
      </c>
      <c r="V4" s="32" t="s">
        <v>115</v>
      </c>
      <c r="W4" s="32" t="s">
        <v>118</v>
      </c>
      <c r="X4" s="76"/>
      <c r="Y4" s="76"/>
      <c r="Z4" s="76"/>
      <c r="AA4" s="76"/>
      <c r="AB4" s="76"/>
      <c r="AC4" s="76"/>
    </row>
    <row r="5" spans="1:29">
      <c r="A5" s="60" t="s">
        <v>272</v>
      </c>
      <c r="B5" s="156">
        <v>-1.7621181883087367E-3</v>
      </c>
      <c r="C5" s="157">
        <v>4.96</v>
      </c>
      <c r="D5" s="157">
        <v>5.84</v>
      </c>
      <c r="E5" s="157">
        <v>2.1</v>
      </c>
      <c r="F5" s="158">
        <v>357407</v>
      </c>
      <c r="G5" s="159"/>
      <c r="H5" s="160">
        <v>1</v>
      </c>
      <c r="I5" s="160" t="s">
        <v>273</v>
      </c>
      <c r="J5" s="160" t="s">
        <v>273</v>
      </c>
      <c r="K5" s="161"/>
      <c r="L5" s="162" t="s">
        <v>273</v>
      </c>
      <c r="M5" s="162" t="s">
        <v>273</v>
      </c>
      <c r="N5" s="162" t="s">
        <v>273</v>
      </c>
      <c r="O5" s="161"/>
      <c r="P5" s="162" t="s">
        <v>273</v>
      </c>
      <c r="Q5" s="162" t="s">
        <v>273</v>
      </c>
      <c r="R5" s="162" t="s">
        <v>273</v>
      </c>
      <c r="S5" s="159"/>
      <c r="T5" s="507">
        <v>783004.86881074565</v>
      </c>
      <c r="U5" s="162" t="s">
        <v>273</v>
      </c>
      <c r="V5" s="162" t="s">
        <v>273</v>
      </c>
      <c r="W5" s="157" t="s">
        <v>273</v>
      </c>
      <c r="X5" s="86"/>
      <c r="Y5" s="76"/>
      <c r="Z5" s="76"/>
      <c r="AA5" s="76"/>
      <c r="AB5" s="76"/>
      <c r="AC5" s="76"/>
    </row>
    <row r="6" spans="1:29">
      <c r="A6" s="60" t="s">
        <v>274</v>
      </c>
      <c r="B6" s="156">
        <v>-5.5999999999999999E-3</v>
      </c>
      <c r="C6" s="157">
        <v>6.2</v>
      </c>
      <c r="D6" s="157">
        <v>3.6</v>
      </c>
      <c r="E6" s="157">
        <v>2.2000000000000002</v>
      </c>
      <c r="F6" s="158">
        <v>4827466</v>
      </c>
      <c r="G6" s="159"/>
      <c r="H6" s="160">
        <v>1</v>
      </c>
      <c r="I6" s="160" t="s">
        <v>273</v>
      </c>
      <c r="J6" s="160" t="s">
        <v>273</v>
      </c>
      <c r="K6" s="161"/>
      <c r="L6" s="162" t="s">
        <v>273</v>
      </c>
      <c r="M6" s="162" t="s">
        <v>273</v>
      </c>
      <c r="N6" s="162" t="s">
        <v>273</v>
      </c>
      <c r="O6" s="161"/>
      <c r="P6" s="162" t="s">
        <v>273</v>
      </c>
      <c r="Q6" s="162" t="s">
        <v>273</v>
      </c>
      <c r="R6" s="162" t="s">
        <v>273</v>
      </c>
      <c r="S6" s="159"/>
      <c r="T6" s="507">
        <v>3205271.2501492468</v>
      </c>
      <c r="U6" s="162" t="s">
        <v>273</v>
      </c>
      <c r="V6" s="162" t="s">
        <v>273</v>
      </c>
      <c r="W6" s="157" t="s">
        <v>273</v>
      </c>
      <c r="X6" s="76"/>
      <c r="Z6" s="76"/>
      <c r="AA6" s="76"/>
      <c r="AB6" s="76"/>
      <c r="AC6" s="76"/>
    </row>
    <row r="7" spans="1:29">
      <c r="A7" s="168" t="s">
        <v>275</v>
      </c>
      <c r="B7" s="55"/>
      <c r="C7" s="43">
        <v>4.7</v>
      </c>
      <c r="D7" s="43">
        <v>2.1</v>
      </c>
      <c r="E7" s="43">
        <v>1.4</v>
      </c>
      <c r="F7" s="58"/>
      <c r="G7" s="13"/>
      <c r="H7" s="44">
        <v>1</v>
      </c>
      <c r="I7" s="44" t="s">
        <v>273</v>
      </c>
      <c r="J7" s="44" t="s">
        <v>273</v>
      </c>
      <c r="K7" s="29"/>
      <c r="L7" s="45" t="s">
        <v>273</v>
      </c>
      <c r="M7" s="45" t="s">
        <v>273</v>
      </c>
      <c r="N7" s="45" t="s">
        <v>273</v>
      </c>
      <c r="O7" s="29"/>
      <c r="P7" s="45" t="s">
        <v>273</v>
      </c>
      <c r="Q7" s="45" t="s">
        <v>273</v>
      </c>
      <c r="R7" s="45" t="s">
        <v>273</v>
      </c>
      <c r="S7" s="13"/>
      <c r="T7" s="195"/>
      <c r="U7" s="45" t="s">
        <v>273</v>
      </c>
      <c r="V7" s="45" t="s">
        <v>273</v>
      </c>
      <c r="W7" s="43" t="s">
        <v>273</v>
      </c>
    </row>
    <row r="8" spans="1:29">
      <c r="A8" s="168" t="s">
        <v>276</v>
      </c>
      <c r="B8" s="55"/>
      <c r="C8" s="43">
        <v>5.7</v>
      </c>
      <c r="D8" s="43">
        <v>2.4</v>
      </c>
      <c r="E8" s="43">
        <v>1.5</v>
      </c>
      <c r="F8" s="58"/>
      <c r="G8" s="13"/>
      <c r="H8" s="44">
        <v>1</v>
      </c>
      <c r="I8" s="44" t="s">
        <v>273</v>
      </c>
      <c r="J8" s="44" t="s">
        <v>273</v>
      </c>
      <c r="K8" s="29"/>
      <c r="L8" s="45" t="s">
        <v>273</v>
      </c>
      <c r="M8" s="45" t="s">
        <v>273</v>
      </c>
      <c r="N8" s="45" t="s">
        <v>273</v>
      </c>
      <c r="O8" s="29"/>
      <c r="P8" s="45" t="s">
        <v>273</v>
      </c>
      <c r="Q8" s="45" t="s">
        <v>273</v>
      </c>
      <c r="R8" s="45" t="s">
        <v>273</v>
      </c>
      <c r="S8" s="13"/>
      <c r="T8" s="195"/>
      <c r="U8" s="45" t="s">
        <v>273</v>
      </c>
      <c r="V8" s="45" t="s">
        <v>273</v>
      </c>
      <c r="W8" s="43" t="s">
        <v>273</v>
      </c>
    </row>
    <row r="9" spans="1:29">
      <c r="A9" s="60" t="s">
        <v>277</v>
      </c>
      <c r="B9" s="55">
        <v>2.8216705786432428E-4</v>
      </c>
      <c r="C9" s="43">
        <v>9.6300000000000008</v>
      </c>
      <c r="D9" s="43">
        <v>21.68</v>
      </c>
      <c r="E9" s="43">
        <v>3.9</v>
      </c>
      <c r="F9" s="58">
        <v>3260703</v>
      </c>
      <c r="G9" s="13"/>
      <c r="H9" s="44">
        <v>1</v>
      </c>
      <c r="I9" s="44" t="s">
        <v>273</v>
      </c>
      <c r="J9" s="44" t="s">
        <v>273</v>
      </c>
      <c r="K9" s="29"/>
      <c r="L9" s="45" t="s">
        <v>273</v>
      </c>
      <c r="M9" s="45" t="s">
        <v>273</v>
      </c>
      <c r="N9" s="45" t="s">
        <v>273</v>
      </c>
      <c r="O9" s="29"/>
      <c r="P9" s="45" t="s">
        <v>273</v>
      </c>
      <c r="Q9" s="45" t="s">
        <v>273</v>
      </c>
      <c r="R9" s="45" t="s">
        <v>273</v>
      </c>
      <c r="S9" s="13"/>
      <c r="T9" s="507">
        <v>3730954.9067000356</v>
      </c>
      <c r="U9" s="45" t="s">
        <v>273</v>
      </c>
      <c r="V9" s="45" t="s">
        <v>273</v>
      </c>
      <c r="W9" s="43" t="s">
        <v>273</v>
      </c>
    </row>
    <row r="10" spans="1:29">
      <c r="A10" s="60" t="s">
        <v>278</v>
      </c>
      <c r="B10" s="156">
        <v>1.5707860100078186E-3</v>
      </c>
      <c r="C10" s="157">
        <v>16.010000000000002</v>
      </c>
      <c r="D10" s="157">
        <v>8.14</v>
      </c>
      <c r="E10" s="157">
        <v>3.73</v>
      </c>
      <c r="F10" s="158">
        <v>14334200</v>
      </c>
      <c r="G10" s="159"/>
      <c r="H10" s="160">
        <v>1</v>
      </c>
      <c r="I10" s="160" t="s">
        <v>273</v>
      </c>
      <c r="J10" s="160" t="s">
        <v>273</v>
      </c>
      <c r="K10" s="161"/>
      <c r="L10" s="162" t="s">
        <v>273</v>
      </c>
      <c r="M10" s="162" t="s">
        <v>273</v>
      </c>
      <c r="N10" s="162" t="s">
        <v>273</v>
      </c>
      <c r="O10" s="161"/>
      <c r="P10" s="162" t="s">
        <v>273</v>
      </c>
      <c r="Q10" s="162" t="s">
        <v>273</v>
      </c>
      <c r="R10" s="162" t="s">
        <v>273</v>
      </c>
      <c r="S10" s="159"/>
      <c r="T10" s="507">
        <v>2596336.2373487623</v>
      </c>
      <c r="U10" s="162" t="s">
        <v>273</v>
      </c>
      <c r="V10" s="162" t="s">
        <v>273</v>
      </c>
      <c r="W10" s="157" t="s">
        <v>273</v>
      </c>
    </row>
    <row r="11" spans="1:29">
      <c r="A11" s="60" t="s">
        <v>279</v>
      </c>
      <c r="B11" s="163">
        <v>1.8107780606009261E-3</v>
      </c>
      <c r="C11" s="157">
        <v>9.15</v>
      </c>
      <c r="D11" s="157">
        <v>7.03</v>
      </c>
      <c r="E11" s="157">
        <v>2.48</v>
      </c>
      <c r="F11" s="59">
        <v>2516340</v>
      </c>
      <c r="H11" s="160">
        <v>1</v>
      </c>
      <c r="I11" s="160" t="s">
        <v>273</v>
      </c>
      <c r="J11" s="160" t="s">
        <v>273</v>
      </c>
      <c r="L11" s="162" t="s">
        <v>273</v>
      </c>
      <c r="M11" s="162" t="s">
        <v>273</v>
      </c>
      <c r="N11" s="162" t="s">
        <v>273</v>
      </c>
      <c r="O11" s="161"/>
      <c r="P11" s="162" t="s">
        <v>273</v>
      </c>
      <c r="Q11" s="162" t="s">
        <v>273</v>
      </c>
      <c r="R11" s="162" t="s">
        <v>273</v>
      </c>
      <c r="T11" s="507">
        <v>5195676.8767902041</v>
      </c>
      <c r="U11" s="162" t="s">
        <v>273</v>
      </c>
      <c r="V11" s="162" t="s">
        <v>273</v>
      </c>
      <c r="W11" s="157" t="s">
        <v>273</v>
      </c>
    </row>
    <row r="12" spans="1:29">
      <c r="A12" s="60" t="s">
        <v>280</v>
      </c>
      <c r="B12" s="163">
        <v>-3.579128687936417E-3</v>
      </c>
      <c r="C12" s="157">
        <v>5</v>
      </c>
      <c r="D12" s="157">
        <v>3</v>
      </c>
      <c r="E12" s="157">
        <v>2</v>
      </c>
      <c r="F12" s="59">
        <v>2830611</v>
      </c>
      <c r="H12" s="160">
        <v>1</v>
      </c>
      <c r="I12" s="160" t="s">
        <v>273</v>
      </c>
      <c r="J12" s="160" t="s">
        <v>273</v>
      </c>
      <c r="L12" s="162" t="s">
        <v>273</v>
      </c>
      <c r="M12" s="162" t="s">
        <v>273</v>
      </c>
      <c r="N12" s="162" t="s">
        <v>273</v>
      </c>
      <c r="O12" s="161"/>
      <c r="P12" s="162" t="s">
        <v>273</v>
      </c>
      <c r="Q12" s="162" t="s">
        <v>273</v>
      </c>
      <c r="R12" s="162" t="s">
        <v>273</v>
      </c>
      <c r="T12" s="507">
        <v>3618495.9668102823</v>
      </c>
      <c r="U12" s="162" t="s">
        <v>273</v>
      </c>
      <c r="V12" s="162" t="s">
        <v>273</v>
      </c>
      <c r="W12" s="157" t="s">
        <v>273</v>
      </c>
    </row>
    <row r="13" spans="1:29">
      <c r="A13" s="60" t="s">
        <v>281</v>
      </c>
      <c r="B13" s="56">
        <v>-2.282510011721528E-3</v>
      </c>
      <c r="C13" s="43">
        <v>15.71</v>
      </c>
      <c r="D13" s="43">
        <v>27.18</v>
      </c>
      <c r="E13" s="43">
        <v>6.18</v>
      </c>
      <c r="F13" s="59">
        <v>16507366</v>
      </c>
      <c r="H13" s="44">
        <v>1</v>
      </c>
      <c r="I13" s="44" t="s">
        <v>273</v>
      </c>
      <c r="J13" s="44" t="s">
        <v>273</v>
      </c>
      <c r="L13" s="45" t="s">
        <v>273</v>
      </c>
      <c r="M13" s="45" t="s">
        <v>273</v>
      </c>
      <c r="N13" s="45" t="s">
        <v>273</v>
      </c>
      <c r="O13" s="29"/>
      <c r="P13" s="45" t="s">
        <v>273</v>
      </c>
      <c r="Q13" s="45" t="s">
        <v>273</v>
      </c>
      <c r="R13" s="45" t="s">
        <v>273</v>
      </c>
      <c r="T13" s="507">
        <v>17886557.556848075</v>
      </c>
      <c r="U13" s="45" t="s">
        <v>273</v>
      </c>
      <c r="V13" s="45" t="s">
        <v>273</v>
      </c>
      <c r="W13" s="43" t="s">
        <v>273</v>
      </c>
    </row>
    <row r="14" spans="1:29">
      <c r="A14" s="60" t="s">
        <v>282</v>
      </c>
      <c r="B14" s="163">
        <v>1.1169033855373822E-3</v>
      </c>
      <c r="C14" s="157">
        <v>6.87</v>
      </c>
      <c r="D14" s="157">
        <v>7.02</v>
      </c>
      <c r="E14" s="157">
        <v>2.2000000000000002</v>
      </c>
      <c r="F14" s="59">
        <v>2334964</v>
      </c>
      <c r="H14" s="160">
        <v>1</v>
      </c>
      <c r="I14" s="160" t="s">
        <v>273</v>
      </c>
      <c r="J14" s="160" t="s">
        <v>273</v>
      </c>
      <c r="L14" s="162" t="s">
        <v>273</v>
      </c>
      <c r="M14" s="162" t="s">
        <v>273</v>
      </c>
      <c r="N14" s="162" t="s">
        <v>273</v>
      </c>
      <c r="O14" s="161"/>
      <c r="P14" s="162" t="s">
        <v>273</v>
      </c>
      <c r="Q14" s="162" t="s">
        <v>273</v>
      </c>
      <c r="R14" s="162" t="s">
        <v>273</v>
      </c>
      <c r="T14" s="507">
        <v>3901529.5546195405</v>
      </c>
      <c r="U14" s="162" t="s">
        <v>273</v>
      </c>
      <c r="V14" s="162" t="s">
        <v>273</v>
      </c>
      <c r="W14" s="157" t="s">
        <v>273</v>
      </c>
    </row>
    <row r="15" spans="1:29">
      <c r="A15" s="60" t="s">
        <v>283</v>
      </c>
      <c r="B15" s="56">
        <v>-1.6131853193803058E-2</v>
      </c>
      <c r="C15" s="43">
        <v>10.5</v>
      </c>
      <c r="D15" s="43">
        <v>3.08</v>
      </c>
      <c r="E15" s="43">
        <v>1.65</v>
      </c>
      <c r="F15" s="59">
        <v>28639</v>
      </c>
      <c r="H15" s="44">
        <v>1</v>
      </c>
      <c r="I15" s="44" t="s">
        <v>273</v>
      </c>
      <c r="J15" s="44" t="s">
        <v>273</v>
      </c>
      <c r="L15" s="45" t="s">
        <v>273</v>
      </c>
      <c r="M15" s="45" t="s">
        <v>273</v>
      </c>
      <c r="N15" s="45" t="s">
        <v>273</v>
      </c>
      <c r="O15" s="29"/>
      <c r="P15" s="45" t="s">
        <v>273</v>
      </c>
      <c r="Q15" s="45" t="s">
        <v>273</v>
      </c>
      <c r="R15" s="45" t="s">
        <v>273</v>
      </c>
      <c r="T15" s="507">
        <v>119548.04649654687</v>
      </c>
      <c r="U15" s="45" t="s">
        <v>273</v>
      </c>
      <c r="V15" s="45" t="s">
        <v>273</v>
      </c>
      <c r="W15" s="43" t="s">
        <v>273</v>
      </c>
    </row>
    <row r="16" spans="1:29">
      <c r="A16" s="60" t="s">
        <v>284</v>
      </c>
      <c r="B16" s="163">
        <v>-4.7037384047413644E-3</v>
      </c>
      <c r="C16" s="157">
        <v>3.7</v>
      </c>
      <c r="D16" s="157">
        <v>1.4</v>
      </c>
      <c r="E16" s="157">
        <v>1.6</v>
      </c>
      <c r="F16" s="59">
        <v>221677</v>
      </c>
      <c r="H16" s="160">
        <v>1</v>
      </c>
      <c r="I16" s="160" t="s">
        <v>273</v>
      </c>
      <c r="J16" s="160" t="s">
        <v>273</v>
      </c>
      <c r="L16" s="162" t="s">
        <v>273</v>
      </c>
      <c r="M16" s="162" t="s">
        <v>273</v>
      </c>
      <c r="N16" s="162" t="s">
        <v>273</v>
      </c>
      <c r="O16" s="161"/>
      <c r="P16" s="162" t="s">
        <v>273</v>
      </c>
      <c r="Q16" s="162" t="s">
        <v>273</v>
      </c>
      <c r="R16" s="162" t="s">
        <v>273</v>
      </c>
      <c r="T16" s="507">
        <v>1482964.1944173265</v>
      </c>
      <c r="U16" s="162" t="s">
        <v>273</v>
      </c>
      <c r="V16" s="162" t="s">
        <v>273</v>
      </c>
      <c r="W16" s="157" t="s">
        <v>273</v>
      </c>
    </row>
    <row r="17" spans="1:23">
      <c r="A17" s="60" t="s">
        <v>285</v>
      </c>
      <c r="B17" s="163">
        <v>-7.1000000000000004E-3</v>
      </c>
      <c r="C17" s="157">
        <v>7.9</v>
      </c>
      <c r="D17" s="157">
        <v>2.9</v>
      </c>
      <c r="E17" s="157">
        <v>1.3</v>
      </c>
      <c r="F17" s="59">
        <v>568245</v>
      </c>
      <c r="H17" s="160">
        <v>1</v>
      </c>
      <c r="I17" s="160" t="s">
        <v>273</v>
      </c>
      <c r="J17" s="160" t="s">
        <v>273</v>
      </c>
      <c r="L17" s="162" t="s">
        <v>273</v>
      </c>
      <c r="M17" s="162" t="s">
        <v>273</v>
      </c>
      <c r="N17" s="162" t="s">
        <v>273</v>
      </c>
      <c r="O17" s="161"/>
      <c r="P17" s="162" t="s">
        <v>273</v>
      </c>
      <c r="Q17" s="162" t="s">
        <v>273</v>
      </c>
      <c r="R17" s="162" t="s">
        <v>273</v>
      </c>
      <c r="T17" s="507">
        <v>2800371.3740952928</v>
      </c>
      <c r="U17" s="162" t="s">
        <v>273</v>
      </c>
      <c r="V17" s="162" t="s">
        <v>273</v>
      </c>
      <c r="W17" s="157" t="s">
        <v>273</v>
      </c>
    </row>
    <row r="18" spans="1:23">
      <c r="A18" s="60" t="s">
        <v>286</v>
      </c>
      <c r="B18" s="56">
        <v>-1.2261412084821899E-3</v>
      </c>
      <c r="C18" s="43">
        <v>11.33</v>
      </c>
      <c r="D18" s="43">
        <v>20.56</v>
      </c>
      <c r="E18" s="43">
        <v>4.88</v>
      </c>
      <c r="F18" s="59">
        <v>7189781</v>
      </c>
      <c r="H18" s="44">
        <v>1</v>
      </c>
      <c r="I18" s="44" t="s">
        <v>273</v>
      </c>
      <c r="J18" s="44" t="s">
        <v>273</v>
      </c>
      <c r="L18" s="45" t="s">
        <v>273</v>
      </c>
      <c r="M18" s="45" t="s">
        <v>273</v>
      </c>
      <c r="N18" s="45" t="s">
        <v>273</v>
      </c>
      <c r="O18" s="29"/>
      <c r="P18" s="45" t="s">
        <v>273</v>
      </c>
      <c r="Q18" s="45" t="s">
        <v>273</v>
      </c>
      <c r="R18" s="45" t="s">
        <v>273</v>
      </c>
      <c r="T18" s="507">
        <v>8804122.8435824048</v>
      </c>
      <c r="U18" s="45" t="s">
        <v>273</v>
      </c>
      <c r="V18" s="45" t="s">
        <v>273</v>
      </c>
      <c r="W18" s="43" t="s">
        <v>273</v>
      </c>
    </row>
    <row r="19" spans="1:23">
      <c r="A19" s="60" t="s">
        <v>287</v>
      </c>
      <c r="B19" s="163">
        <v>7.5531562701796062E-3</v>
      </c>
      <c r="C19" s="157">
        <v>11.26</v>
      </c>
      <c r="D19" s="157">
        <v>4.79</v>
      </c>
      <c r="E19" s="157">
        <v>2.86</v>
      </c>
      <c r="F19" s="59">
        <v>925579</v>
      </c>
      <c r="H19" s="160">
        <v>1</v>
      </c>
      <c r="I19" s="160" t="s">
        <v>273</v>
      </c>
      <c r="J19" s="160" t="s">
        <v>273</v>
      </c>
      <c r="L19" s="162" t="s">
        <v>273</v>
      </c>
      <c r="M19" s="162" t="s">
        <v>273</v>
      </c>
      <c r="N19" s="162" t="s">
        <v>273</v>
      </c>
      <c r="O19" s="161"/>
      <c r="P19" s="162" t="s">
        <v>273</v>
      </c>
      <c r="Q19" s="162" t="s">
        <v>273</v>
      </c>
      <c r="R19" s="162" t="s">
        <v>273</v>
      </c>
      <c r="T19" s="507">
        <v>2364737.2441684669</v>
      </c>
      <c r="U19" s="162" t="s">
        <v>273</v>
      </c>
      <c r="V19" s="162" t="s">
        <v>273</v>
      </c>
      <c r="W19" s="157" t="s">
        <v>273</v>
      </c>
    </row>
    <row r="20" spans="1:23">
      <c r="A20" s="60" t="s">
        <v>288</v>
      </c>
      <c r="B20" s="163">
        <v>6.6668635521671682E-3</v>
      </c>
      <c r="C20" s="157">
        <v>8.09</v>
      </c>
      <c r="D20" s="157">
        <v>2.19</v>
      </c>
      <c r="E20" s="157">
        <v>2.92</v>
      </c>
      <c r="F20" s="59">
        <v>361275</v>
      </c>
      <c r="H20" s="160">
        <v>1</v>
      </c>
      <c r="I20" s="160" t="s">
        <v>273</v>
      </c>
      <c r="J20" s="160" t="s">
        <v>273</v>
      </c>
      <c r="L20" s="162" t="s">
        <v>273</v>
      </c>
      <c r="M20" s="162" t="s">
        <v>273</v>
      </c>
      <c r="N20" s="162" t="s">
        <v>273</v>
      </c>
      <c r="O20" s="161"/>
      <c r="P20" s="162" t="s">
        <v>273</v>
      </c>
      <c r="Q20" s="162" t="s">
        <v>273</v>
      </c>
      <c r="R20" s="162" t="s">
        <v>273</v>
      </c>
      <c r="T20" s="507">
        <v>1102301.1402848731</v>
      </c>
      <c r="U20" s="162" t="s">
        <v>273</v>
      </c>
      <c r="V20" s="162" t="s">
        <v>273</v>
      </c>
      <c r="W20" s="157" t="s">
        <v>273</v>
      </c>
    </row>
    <row r="21" spans="1:23">
      <c r="A21" s="60" t="s">
        <v>289</v>
      </c>
      <c r="B21" s="163">
        <v>3.0956263658545868E-3</v>
      </c>
      <c r="C21" s="157">
        <v>12.38</v>
      </c>
      <c r="D21" s="157">
        <v>17.98</v>
      </c>
      <c r="E21" s="157">
        <v>3.73</v>
      </c>
      <c r="F21" s="59">
        <v>1251986</v>
      </c>
      <c r="H21" s="160">
        <v>1</v>
      </c>
      <c r="I21" s="160" t="s">
        <v>273</v>
      </c>
      <c r="J21" s="160" t="s">
        <v>273</v>
      </c>
      <c r="L21" s="162" t="s">
        <v>273</v>
      </c>
      <c r="M21" s="162" t="s">
        <v>273</v>
      </c>
      <c r="N21" s="162" t="s">
        <v>273</v>
      </c>
      <c r="O21" s="161"/>
      <c r="P21" s="162" t="s">
        <v>273</v>
      </c>
      <c r="Q21" s="162" t="s">
        <v>273</v>
      </c>
      <c r="R21" s="162" t="s">
        <v>273</v>
      </c>
      <c r="T21" s="507">
        <v>3269534.8282340858</v>
      </c>
      <c r="U21" s="162" t="s">
        <v>273</v>
      </c>
      <c r="V21" s="162" t="s">
        <v>273</v>
      </c>
      <c r="W21" s="157" t="s">
        <v>273</v>
      </c>
    </row>
    <row r="22" spans="1:23">
      <c r="A22" s="60" t="s">
        <v>290</v>
      </c>
      <c r="B22" s="163">
        <v>-3.8999999999999998E-3</v>
      </c>
      <c r="C22" s="157">
        <v>7</v>
      </c>
      <c r="D22" s="157">
        <v>1.8</v>
      </c>
      <c r="E22" s="157">
        <v>1.4</v>
      </c>
      <c r="F22" s="59">
        <v>797760</v>
      </c>
      <c r="H22" s="160">
        <v>1</v>
      </c>
      <c r="I22" s="160" t="s">
        <v>273</v>
      </c>
      <c r="J22" s="160" t="s">
        <v>273</v>
      </c>
      <c r="L22" s="162" t="s">
        <v>273</v>
      </c>
      <c r="M22" s="162" t="s">
        <v>273</v>
      </c>
      <c r="N22" s="162" t="s">
        <v>273</v>
      </c>
      <c r="O22" s="161"/>
      <c r="P22" s="162" t="s">
        <v>273</v>
      </c>
      <c r="Q22" s="162" t="s">
        <v>273</v>
      </c>
      <c r="R22" s="162" t="s">
        <v>273</v>
      </c>
      <c r="T22" s="507">
        <v>3065710.0420962339</v>
      </c>
      <c r="U22" s="162" t="s">
        <v>273</v>
      </c>
      <c r="V22" s="162" t="s">
        <v>273</v>
      </c>
      <c r="W22" s="157" t="s">
        <v>273</v>
      </c>
    </row>
    <row r="23" spans="1:23">
      <c r="A23" s="60" t="s">
        <v>291</v>
      </c>
      <c r="B23" s="163">
        <v>1.0246615143763904E-2</v>
      </c>
      <c r="C23" s="157">
        <v>12.12</v>
      </c>
      <c r="D23" s="157">
        <v>6.99</v>
      </c>
      <c r="E23" s="157">
        <v>3.07</v>
      </c>
      <c r="F23" s="59">
        <v>604215</v>
      </c>
      <c r="H23" s="160">
        <v>1</v>
      </c>
      <c r="I23" s="160" t="s">
        <v>273</v>
      </c>
      <c r="J23" s="160" t="s">
        <v>273</v>
      </c>
      <c r="L23" s="162" t="s">
        <v>273</v>
      </c>
      <c r="M23" s="162" t="s">
        <v>273</v>
      </c>
      <c r="N23" s="162" t="s">
        <v>273</v>
      </c>
      <c r="O23" s="161"/>
      <c r="P23" s="162" t="s">
        <v>273</v>
      </c>
      <c r="Q23" s="162" t="s">
        <v>273</v>
      </c>
      <c r="R23" s="162" t="s">
        <v>273</v>
      </c>
      <c r="T23" s="507">
        <v>781328.4941275504</v>
      </c>
      <c r="U23" s="162" t="s">
        <v>273</v>
      </c>
      <c r="V23" s="162" t="s">
        <v>273</v>
      </c>
      <c r="W23" s="157" t="s">
        <v>273</v>
      </c>
    </row>
    <row r="24" spans="1:23">
      <c r="A24" s="60" t="s">
        <v>292</v>
      </c>
      <c r="B24" s="163">
        <v>8.2648376090521669E-3</v>
      </c>
      <c r="C24" s="157">
        <v>14.52</v>
      </c>
      <c r="D24" s="157">
        <v>9.15</v>
      </c>
      <c r="E24" s="157">
        <v>2.3199999999999998</v>
      </c>
      <c r="F24" s="59">
        <v>107308</v>
      </c>
      <c r="H24" s="160">
        <v>1</v>
      </c>
      <c r="I24" s="160" t="s">
        <v>273</v>
      </c>
      <c r="J24" s="160" t="s">
        <v>273</v>
      </c>
      <c r="L24" s="162" t="s">
        <v>273</v>
      </c>
      <c r="M24" s="162" t="s">
        <v>273</v>
      </c>
      <c r="N24" s="162" t="s">
        <v>273</v>
      </c>
      <c r="O24" s="161"/>
      <c r="P24" s="162" t="s">
        <v>273</v>
      </c>
      <c r="Q24" s="162" t="s">
        <v>273</v>
      </c>
      <c r="R24" s="162" t="s">
        <v>273</v>
      </c>
      <c r="T24" s="507">
        <v>489207.45190095383</v>
      </c>
      <c r="U24" s="162" t="s">
        <v>273</v>
      </c>
      <c r="V24" s="162" t="s">
        <v>273</v>
      </c>
      <c r="W24" s="157" t="s">
        <v>273</v>
      </c>
    </row>
    <row r="25" spans="1:23">
      <c r="A25" s="60" t="s">
        <v>293</v>
      </c>
      <c r="B25" s="163">
        <v>-2.3419289477885075E-3</v>
      </c>
      <c r="C25" s="157">
        <v>13.2</v>
      </c>
      <c r="D25" s="157">
        <v>16.149999999999999</v>
      </c>
      <c r="E25" s="157">
        <v>3.65</v>
      </c>
      <c r="F25" s="59">
        <v>535944</v>
      </c>
      <c r="H25" s="160">
        <v>1</v>
      </c>
      <c r="I25" s="160" t="s">
        <v>273</v>
      </c>
      <c r="J25" s="160" t="s">
        <v>273</v>
      </c>
      <c r="L25" s="162" t="s">
        <v>273</v>
      </c>
      <c r="M25" s="162" t="s">
        <v>273</v>
      </c>
      <c r="N25" s="162" t="s">
        <v>273</v>
      </c>
      <c r="O25" s="161"/>
      <c r="P25" s="162" t="s">
        <v>273</v>
      </c>
      <c r="Q25" s="162" t="s">
        <v>273</v>
      </c>
      <c r="R25" s="162" t="s">
        <v>273</v>
      </c>
      <c r="T25" s="507">
        <v>913318.8216506592</v>
      </c>
      <c r="U25" s="162" t="s">
        <v>273</v>
      </c>
      <c r="V25" s="162" t="s">
        <v>273</v>
      </c>
      <c r="W25" s="157" t="s">
        <v>273</v>
      </c>
    </row>
    <row r="26" spans="1:23">
      <c r="A26" s="60" t="s">
        <v>294</v>
      </c>
      <c r="B26" s="56">
        <v>-3.0065035630164605E-3</v>
      </c>
      <c r="C26" s="43">
        <v>13.48</v>
      </c>
      <c r="D26" s="43">
        <v>29.12</v>
      </c>
      <c r="E26" s="43">
        <v>7</v>
      </c>
      <c r="F26" s="59">
        <v>16871862</v>
      </c>
      <c r="H26" s="44">
        <v>1</v>
      </c>
      <c r="I26" s="44" t="s">
        <v>273</v>
      </c>
      <c r="J26" s="44" t="s">
        <v>273</v>
      </c>
      <c r="L26" s="45" t="s">
        <v>273</v>
      </c>
      <c r="M26" s="45" t="s">
        <v>273</v>
      </c>
      <c r="N26" s="45" t="s">
        <v>273</v>
      </c>
      <c r="O26" s="29"/>
      <c r="P26" s="45" t="s">
        <v>273</v>
      </c>
      <c r="Q26" s="45" t="s">
        <v>273</v>
      </c>
      <c r="R26" s="45" t="s">
        <v>273</v>
      </c>
      <c r="T26" s="507">
        <v>16549190.593138687</v>
      </c>
      <c r="U26" s="45" t="s">
        <v>273</v>
      </c>
      <c r="V26" s="45" t="s">
        <v>273</v>
      </c>
      <c r="W26" s="43" t="s">
        <v>273</v>
      </c>
    </row>
    <row r="27" spans="1:23">
      <c r="A27" s="60" t="s">
        <v>295</v>
      </c>
      <c r="B27" s="163">
        <v>2.6762693479935873E-3</v>
      </c>
      <c r="C27" s="157">
        <v>18.75</v>
      </c>
      <c r="D27" s="157">
        <v>25.91</v>
      </c>
      <c r="E27" s="157">
        <v>4.46</v>
      </c>
      <c r="F27" s="59">
        <v>4519696</v>
      </c>
      <c r="H27" s="160">
        <v>1</v>
      </c>
      <c r="I27" s="160" t="s">
        <v>273</v>
      </c>
      <c r="J27" s="160" t="s">
        <v>273</v>
      </c>
      <c r="L27" s="162" t="s">
        <v>273</v>
      </c>
      <c r="M27" s="162" t="s">
        <v>273</v>
      </c>
      <c r="N27" s="162" t="s">
        <v>273</v>
      </c>
      <c r="O27" s="161"/>
      <c r="P27" s="162" t="s">
        <v>273</v>
      </c>
      <c r="Q27" s="162" t="s">
        <v>273</v>
      </c>
      <c r="R27" s="162" t="s">
        <v>273</v>
      </c>
      <c r="T27" s="507">
        <v>5820369.5999401519</v>
      </c>
      <c r="U27" s="162" t="s">
        <v>273</v>
      </c>
      <c r="V27" s="162" t="s">
        <v>273</v>
      </c>
      <c r="W27" s="157" t="s">
        <v>273</v>
      </c>
    </row>
    <row r="28" spans="1:23">
      <c r="A28" s="60" t="s">
        <v>296</v>
      </c>
      <c r="B28" s="163">
        <v>-3.8E-3</v>
      </c>
      <c r="C28" s="157">
        <v>4.7</v>
      </c>
      <c r="D28" s="157">
        <v>2.1</v>
      </c>
      <c r="E28" s="157">
        <v>1.4</v>
      </c>
      <c r="F28" s="59">
        <v>2921522</v>
      </c>
      <c r="H28" s="160">
        <v>1</v>
      </c>
      <c r="I28" s="160" t="s">
        <v>273</v>
      </c>
      <c r="J28" s="160" t="s">
        <v>273</v>
      </c>
      <c r="L28" s="162" t="s">
        <v>273</v>
      </c>
      <c r="M28" s="162" t="s">
        <v>273</v>
      </c>
      <c r="N28" s="162" t="s">
        <v>273</v>
      </c>
      <c r="O28" s="161"/>
      <c r="P28" s="162" t="s">
        <v>273</v>
      </c>
      <c r="Q28" s="162" t="s">
        <v>273</v>
      </c>
      <c r="R28" s="162" t="s">
        <v>273</v>
      </c>
      <c r="T28" s="507">
        <v>3808868.1306149429</v>
      </c>
      <c r="U28" s="162" t="s">
        <v>273</v>
      </c>
      <c r="V28" s="162" t="s">
        <v>273</v>
      </c>
      <c r="W28" s="157" t="s">
        <v>273</v>
      </c>
    </row>
    <row r="29" spans="1:23">
      <c r="A29" s="60" t="s">
        <v>297</v>
      </c>
      <c r="B29" s="163">
        <v>-7.0717840225736905E-3</v>
      </c>
      <c r="C29" s="157">
        <v>18.16</v>
      </c>
      <c r="D29" s="157">
        <v>4.5</v>
      </c>
      <c r="E29" s="157">
        <v>2.4500000000000002</v>
      </c>
      <c r="F29" s="59">
        <v>1201341</v>
      </c>
      <c r="H29" s="160">
        <v>1</v>
      </c>
      <c r="I29" s="160" t="s">
        <v>273</v>
      </c>
      <c r="J29" s="160" t="s">
        <v>273</v>
      </c>
      <c r="L29" s="162" t="s">
        <v>273</v>
      </c>
      <c r="M29" s="162" t="s">
        <v>273</v>
      </c>
      <c r="N29" s="162" t="s">
        <v>273</v>
      </c>
      <c r="O29" s="161"/>
      <c r="P29" s="162" t="s">
        <v>273</v>
      </c>
      <c r="Q29" s="162" t="s">
        <v>273</v>
      </c>
      <c r="R29" s="162" t="s">
        <v>273</v>
      </c>
      <c r="T29" s="507">
        <v>1965156.7933852482</v>
      </c>
      <c r="U29" s="162" t="s">
        <v>273</v>
      </c>
      <c r="V29" s="162" t="s">
        <v>273</v>
      </c>
      <c r="W29" s="157" t="s">
        <v>273</v>
      </c>
    </row>
    <row r="30" spans="1:23">
      <c r="A30" s="60" t="s">
        <v>298</v>
      </c>
      <c r="B30" s="163">
        <v>-8.0642240173856017E-4</v>
      </c>
      <c r="C30" s="157">
        <v>12.01</v>
      </c>
      <c r="D30" s="157">
        <v>16.96</v>
      </c>
      <c r="E30" s="157">
        <v>3.33</v>
      </c>
      <c r="F30" s="59">
        <v>6740504</v>
      </c>
      <c r="H30" s="160">
        <v>0.92</v>
      </c>
      <c r="I30" s="160">
        <v>0.08</v>
      </c>
      <c r="J30" s="160" t="s">
        <v>273</v>
      </c>
      <c r="L30" s="162" t="s">
        <v>273</v>
      </c>
      <c r="M30" s="162" t="s">
        <v>273</v>
      </c>
      <c r="N30" s="162" t="s">
        <v>273</v>
      </c>
      <c r="O30" s="161"/>
      <c r="P30" s="162" t="s">
        <v>273</v>
      </c>
      <c r="Q30" s="162" t="s">
        <v>273</v>
      </c>
      <c r="R30" s="162" t="s">
        <v>273</v>
      </c>
      <c r="T30" s="507">
        <v>9562668.7214567903</v>
      </c>
      <c r="U30" s="162" t="s">
        <v>273</v>
      </c>
      <c r="V30" s="162" t="s">
        <v>273</v>
      </c>
      <c r="W30" s="157"/>
    </row>
    <row r="31" spans="1:23">
      <c r="A31" s="60" t="s">
        <v>299</v>
      </c>
      <c r="B31" s="163">
        <v>-8.0000000000000004E-4</v>
      </c>
      <c r="C31" s="157">
        <v>5.7</v>
      </c>
      <c r="D31" s="157">
        <v>2.4</v>
      </c>
      <c r="E31" s="157">
        <v>1.5</v>
      </c>
      <c r="F31" s="59">
        <v>1729882</v>
      </c>
      <c r="H31" s="160">
        <v>1</v>
      </c>
      <c r="I31" s="160" t="s">
        <v>273</v>
      </c>
      <c r="J31" s="160" t="s">
        <v>273</v>
      </c>
      <c r="L31" s="162" t="s">
        <v>273</v>
      </c>
      <c r="M31" s="162" t="s">
        <v>273</v>
      </c>
      <c r="N31" s="162" t="s">
        <v>273</v>
      </c>
      <c r="O31" s="161"/>
      <c r="P31" s="162" t="s">
        <v>273</v>
      </c>
      <c r="Q31" s="162" t="s">
        <v>273</v>
      </c>
      <c r="R31" s="162" t="s">
        <v>273</v>
      </c>
      <c r="T31" s="507">
        <v>3840137.4369297144</v>
      </c>
      <c r="U31" s="162" t="s">
        <v>273</v>
      </c>
      <c r="V31" s="162" t="s">
        <v>273</v>
      </c>
      <c r="W31" s="157" t="s">
        <v>273</v>
      </c>
    </row>
    <row r="32" spans="1:23">
      <c r="A32" s="60" t="s">
        <v>300</v>
      </c>
      <c r="B32" s="56">
        <v>-2.4891102459478898E-4</v>
      </c>
      <c r="C32" s="43">
        <v>12.5</v>
      </c>
      <c r="D32" s="43">
        <v>16.399999999999999</v>
      </c>
      <c r="E32" s="43">
        <v>4.93</v>
      </c>
      <c r="F32" s="59">
        <v>9904958</v>
      </c>
      <c r="H32" s="44">
        <v>1</v>
      </c>
      <c r="I32" s="44" t="s">
        <v>273</v>
      </c>
      <c r="J32" s="44" t="s">
        <v>273</v>
      </c>
      <c r="L32" s="45" t="s">
        <v>273</v>
      </c>
      <c r="M32" s="45" t="s">
        <v>273</v>
      </c>
      <c r="N32" s="45" t="s">
        <v>273</v>
      </c>
      <c r="O32" s="29"/>
      <c r="P32" s="45" t="s">
        <v>273</v>
      </c>
      <c r="Q32" s="45" t="s">
        <v>273</v>
      </c>
      <c r="R32" s="45" t="s">
        <v>273</v>
      </c>
      <c r="T32" s="507">
        <v>12850688.216350341</v>
      </c>
      <c r="U32" s="45" t="s">
        <v>273</v>
      </c>
      <c r="V32" s="45" t="s">
        <v>273</v>
      </c>
      <c r="W32" s="43" t="s">
        <v>273</v>
      </c>
    </row>
    <row r="33" spans="1:23">
      <c r="A33" s="60" t="s">
        <v>301</v>
      </c>
      <c r="B33" s="56">
        <v>2.3033391082512011E-3</v>
      </c>
      <c r="C33" s="43">
        <v>11.8</v>
      </c>
      <c r="D33" s="43">
        <v>21.29</v>
      </c>
      <c r="E33" s="43">
        <v>3.27</v>
      </c>
      <c r="F33" s="59">
        <v>1931942</v>
      </c>
      <c r="H33" s="44">
        <v>1</v>
      </c>
      <c r="I33" s="44" t="s">
        <v>273</v>
      </c>
      <c r="J33" s="44" t="s">
        <v>273</v>
      </c>
      <c r="L33" s="45" t="s">
        <v>273</v>
      </c>
      <c r="M33" s="45" t="s">
        <v>273</v>
      </c>
      <c r="N33" s="45" t="s">
        <v>273</v>
      </c>
      <c r="O33" s="29"/>
      <c r="P33" s="45" t="s">
        <v>273</v>
      </c>
      <c r="Q33" s="45" t="s">
        <v>273</v>
      </c>
      <c r="R33" s="45" t="s">
        <v>273</v>
      </c>
      <c r="T33" s="507">
        <v>4222556.0232899049</v>
      </c>
      <c r="U33" s="45" t="s">
        <v>273</v>
      </c>
      <c r="V33" s="45" t="s">
        <v>273</v>
      </c>
      <c r="W33" s="43" t="s">
        <v>273</v>
      </c>
    </row>
    <row r="34" spans="1:23">
      <c r="A34" s="60" t="s">
        <v>302</v>
      </c>
      <c r="B34" s="163">
        <v>-4.8999999999999998E-3</v>
      </c>
      <c r="C34" s="157">
        <v>4.5</v>
      </c>
      <c r="D34" s="157">
        <v>1.7</v>
      </c>
      <c r="E34" s="157">
        <v>1.4</v>
      </c>
      <c r="F34" s="59">
        <v>40122</v>
      </c>
      <c r="H34" s="160">
        <v>1</v>
      </c>
      <c r="I34" s="160" t="s">
        <v>273</v>
      </c>
      <c r="J34" s="160" t="s">
        <v>273</v>
      </c>
      <c r="L34" s="162" t="s">
        <v>273</v>
      </c>
      <c r="M34" s="162" t="s">
        <v>273</v>
      </c>
      <c r="N34" s="162" t="s">
        <v>273</v>
      </c>
      <c r="O34" s="161"/>
      <c r="P34" s="162" t="s">
        <v>273</v>
      </c>
      <c r="Q34" s="162" t="s">
        <v>273</v>
      </c>
      <c r="R34" s="162" t="s">
        <v>273</v>
      </c>
      <c r="T34" s="507">
        <v>539232.02723954944</v>
      </c>
      <c r="U34" s="162" t="s">
        <v>273</v>
      </c>
      <c r="V34" s="162" t="s">
        <v>273</v>
      </c>
      <c r="W34" s="157" t="s">
        <v>273</v>
      </c>
    </row>
    <row r="35" spans="1:23" ht="15.75" thickBot="1">
      <c r="A35" s="60" t="s">
        <v>303</v>
      </c>
      <c r="B35" s="70">
        <v>-2.4965673238230845E-4</v>
      </c>
      <c r="C35" s="71">
        <v>12.08</v>
      </c>
      <c r="D35" s="71">
        <v>22.06</v>
      </c>
      <c r="E35" s="71">
        <v>6.29</v>
      </c>
      <c r="F35" s="72">
        <v>1554977</v>
      </c>
      <c r="H35" s="73">
        <v>1</v>
      </c>
      <c r="I35" s="73" t="s">
        <v>273</v>
      </c>
      <c r="J35" s="73" t="s">
        <v>273</v>
      </c>
      <c r="L35" s="74" t="s">
        <v>273</v>
      </c>
      <c r="M35" s="74" t="s">
        <v>273</v>
      </c>
      <c r="N35" s="74" t="s">
        <v>273</v>
      </c>
      <c r="O35" s="29"/>
      <c r="P35" s="74" t="s">
        <v>273</v>
      </c>
      <c r="Q35" s="74" t="s">
        <v>273</v>
      </c>
      <c r="R35" s="74" t="s">
        <v>273</v>
      </c>
      <c r="T35" s="507">
        <v>3135399.7798455018</v>
      </c>
      <c r="U35" s="74" t="s">
        <v>273</v>
      </c>
      <c r="V35" s="74" t="s">
        <v>273</v>
      </c>
      <c r="W35" s="43" t="s">
        <v>273</v>
      </c>
    </row>
    <row r="36" spans="1:23" ht="15.75" thickBot="1">
      <c r="A36" s="17" t="s">
        <v>313</v>
      </c>
      <c r="B36" s="57"/>
      <c r="C36" s="53"/>
      <c r="D36" s="53"/>
      <c r="E36" s="53"/>
      <c r="F36" s="167">
        <f>SUM(F5:F35)</f>
        <v>106978272</v>
      </c>
      <c r="G36" s="3"/>
      <c r="H36" s="3"/>
      <c r="I36" s="3"/>
      <c r="J36" s="3"/>
      <c r="K36" s="3"/>
      <c r="L36" s="3"/>
      <c r="M36" s="3"/>
      <c r="N36" s="3"/>
      <c r="O36" s="3"/>
      <c r="P36" s="3"/>
      <c r="Q36" s="3"/>
      <c r="R36" s="3"/>
      <c r="S36" s="164"/>
      <c r="T36" s="166">
        <f>SUM(T5:T35)</f>
        <v>128405239.02132213</v>
      </c>
      <c r="U36" s="165"/>
      <c r="V36" s="3"/>
      <c r="W36" s="3"/>
    </row>
    <row r="38" spans="1:23" ht="19.5" customHeight="1">
      <c r="T38" s="19"/>
    </row>
    <row r="39" spans="1:23">
      <c r="T39" s="19"/>
    </row>
    <row r="42" spans="1:23">
      <c r="B42" s="54"/>
    </row>
  </sheetData>
  <mergeCells count="12">
    <mergeCell ref="A1:V1"/>
    <mergeCell ref="H3:J3"/>
    <mergeCell ref="L3:N3"/>
    <mergeCell ref="P3:R3"/>
    <mergeCell ref="A3:A4"/>
    <mergeCell ref="H2:R2"/>
    <mergeCell ref="B3:B4"/>
    <mergeCell ref="C3:C4"/>
    <mergeCell ref="D3:D4"/>
    <mergeCell ref="E3:E4"/>
    <mergeCell ref="F3:F4"/>
    <mergeCell ref="T3:W3"/>
  </mergeCells>
  <printOptions horizontalCentered="1" verticalCentered="1"/>
  <pageMargins left="0.23622047244094491" right="0.23622047244094491" top="0.74803149606299213" bottom="0.74803149606299213" header="0.31496062992125984" footer="0.31496062992125984"/>
  <pageSetup paperSize="9" scale="54" orientation="landscape" horizontalDpi="4294967293" r:id="rId1"/>
  <headerFooter>
    <oddFooter>&amp;L&amp;D&amp;C&amp;A&amp;R&amp;N</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H45"/>
  <sheetViews>
    <sheetView topLeftCell="S1" zoomScaleNormal="100" zoomScaleSheetLayoutView="90" workbookViewId="0">
      <selection activeCell="AC14" sqref="AC14"/>
    </sheetView>
  </sheetViews>
  <sheetFormatPr defaultRowHeight="15"/>
  <cols>
    <col min="1" max="1" width="44.7109375" customWidth="1"/>
    <col min="2" max="2" width="11.28515625" customWidth="1"/>
    <col min="3" max="3" width="9.7109375" customWidth="1"/>
    <col min="4" max="4" width="13.7109375" customWidth="1"/>
    <col min="5" max="5" width="13.42578125" customWidth="1"/>
    <col min="6" max="6" width="13" customWidth="1"/>
    <col min="7" max="7" width="12.28515625" customWidth="1"/>
    <col min="8" max="8" width="14.28515625" customWidth="1"/>
    <col min="9" max="9" width="12.140625" customWidth="1"/>
    <col min="10" max="10" width="12.42578125" customWidth="1"/>
    <col min="11" max="11" width="11.28515625" customWidth="1"/>
    <col min="12" max="12" width="9.7109375" customWidth="1"/>
    <col min="13" max="13" width="12.42578125" customWidth="1"/>
    <col min="14" max="14" width="13.42578125" customWidth="1"/>
    <col min="15" max="15" width="15.28515625" customWidth="1"/>
    <col min="16" max="17" width="12.5703125" customWidth="1"/>
    <col min="18" max="18" width="11.7109375" customWidth="1"/>
    <col min="19" max="19" width="13.28515625" customWidth="1"/>
    <col min="20" max="20" width="11.28515625" customWidth="1"/>
    <col min="21" max="21" width="9.7109375" customWidth="1"/>
    <col min="22" max="22" width="14.140625" customWidth="1"/>
    <col min="23" max="23" width="12.7109375" customWidth="1"/>
    <col min="24" max="24" width="12.5703125" customWidth="1"/>
    <col min="25" max="25" width="12.28515625" customWidth="1"/>
    <col min="26" max="26" width="12.7109375" customWidth="1"/>
    <col min="27" max="27" width="11.85546875" customWidth="1"/>
    <col min="28" max="28" width="13.28515625" customWidth="1"/>
    <col min="29" max="29" width="9.140625" customWidth="1"/>
    <col min="30" max="30" width="44.7109375" customWidth="1"/>
    <col min="31" max="31" width="11.28515625" customWidth="1"/>
    <col min="32" max="32" width="9.7109375" customWidth="1"/>
    <col min="33" max="33" width="13.7109375" customWidth="1"/>
    <col min="34" max="34" width="13.42578125" customWidth="1"/>
    <col min="35" max="35" width="13" customWidth="1"/>
    <col min="36" max="36" width="12.28515625" customWidth="1"/>
    <col min="37" max="37" width="14.28515625" customWidth="1"/>
    <col min="38" max="38" width="12.140625" customWidth="1"/>
    <col min="39" max="40" width="11.28515625" customWidth="1"/>
    <col min="41" max="41" width="9.7109375" customWidth="1"/>
    <col min="42" max="42" width="12.42578125" customWidth="1"/>
    <col min="43" max="43" width="13.42578125" customWidth="1"/>
    <col min="44" max="44" width="15.28515625" customWidth="1"/>
    <col min="45" max="46" width="12.5703125" customWidth="1"/>
    <col min="47" max="47" width="11.7109375" customWidth="1"/>
    <col min="48" max="48" width="12.42578125" customWidth="1"/>
    <col min="49" max="49" width="11.28515625" customWidth="1"/>
    <col min="50" max="50" width="9.7109375" customWidth="1"/>
    <col min="51" max="51" width="14.140625" customWidth="1"/>
    <col min="52" max="52" width="12.7109375" customWidth="1"/>
    <col min="53" max="53" width="12.5703125" customWidth="1"/>
    <col min="54" max="54" width="12.28515625" customWidth="1"/>
    <col min="55" max="55" width="12.7109375" customWidth="1"/>
    <col min="56" max="56" width="11.85546875" customWidth="1"/>
    <col min="57" max="57" width="12.42578125" bestFit="1" customWidth="1"/>
  </cols>
  <sheetData>
    <row r="1" spans="1:60">
      <c r="A1" s="420" t="s">
        <v>259</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c r="AD1" s="173" t="s">
        <v>259</v>
      </c>
      <c r="AE1" s="173"/>
      <c r="AF1" s="173"/>
      <c r="AG1" s="173"/>
      <c r="AH1" s="173"/>
      <c r="AI1" s="173"/>
      <c r="AJ1" s="173"/>
      <c r="AK1" s="173"/>
      <c r="AL1" s="173"/>
      <c r="AM1" s="173"/>
      <c r="AN1" s="173"/>
      <c r="AO1" s="173"/>
      <c r="AP1" s="173"/>
      <c r="AQ1" s="173"/>
      <c r="AR1" s="173"/>
      <c r="AS1" s="173"/>
      <c r="AT1" s="173"/>
      <c r="AU1" s="173"/>
      <c r="AV1" s="173"/>
      <c r="AW1" s="173"/>
      <c r="AX1" s="173"/>
      <c r="AY1" s="173"/>
      <c r="AZ1" s="173"/>
      <c r="BA1" s="173"/>
      <c r="BB1" s="173"/>
      <c r="BC1" s="173"/>
      <c r="BD1" s="173"/>
    </row>
    <row r="2" spans="1:60">
      <c r="A2" s="288" t="s">
        <v>323</v>
      </c>
      <c r="B2" s="449" t="s">
        <v>324</v>
      </c>
      <c r="C2" s="450"/>
      <c r="D2" s="450"/>
      <c r="E2" s="450"/>
      <c r="F2" s="450"/>
      <c r="G2" s="450"/>
      <c r="H2" s="450"/>
      <c r="I2" s="450"/>
      <c r="J2" s="450"/>
      <c r="K2" s="450"/>
      <c r="L2" s="450"/>
      <c r="M2" s="450"/>
      <c r="N2" s="450"/>
      <c r="O2" s="450"/>
      <c r="P2" s="450"/>
      <c r="Q2" s="450"/>
      <c r="R2" s="450"/>
      <c r="S2" s="450"/>
      <c r="T2" s="450"/>
      <c r="U2" s="450"/>
      <c r="V2" s="450"/>
      <c r="W2" s="450"/>
      <c r="X2" s="450"/>
      <c r="Y2" s="450"/>
      <c r="Z2" s="450"/>
      <c r="AA2" s="450"/>
      <c r="AD2" s="51" t="s">
        <v>323</v>
      </c>
      <c r="AE2" s="448" t="s">
        <v>325</v>
      </c>
      <c r="AF2" s="448"/>
      <c r="AG2" s="448"/>
      <c r="AH2" s="448"/>
      <c r="AI2" s="448"/>
      <c r="AJ2" s="448"/>
      <c r="AK2" s="448"/>
      <c r="AL2" s="448"/>
      <c r="AM2" s="448"/>
      <c r="AN2" s="448"/>
      <c r="AO2" s="448"/>
      <c r="AP2" s="448"/>
      <c r="AQ2" s="448"/>
      <c r="AR2" s="448"/>
      <c r="AS2" s="448"/>
      <c r="AT2" s="448"/>
      <c r="AU2" s="448"/>
      <c r="AV2" s="448"/>
      <c r="AW2" s="448"/>
      <c r="AX2" s="448"/>
      <c r="AY2" s="448"/>
      <c r="AZ2" s="448"/>
      <c r="BA2" s="448"/>
      <c r="BB2" s="448"/>
      <c r="BC2" s="448"/>
      <c r="BD2" s="448"/>
    </row>
    <row r="3" spans="1:60" ht="18.600000000000001" customHeight="1" thickBot="1">
      <c r="A3" s="451" t="s">
        <v>316</v>
      </c>
      <c r="B3" s="452" t="s">
        <v>370</v>
      </c>
      <c r="C3" s="452"/>
      <c r="D3" s="452"/>
      <c r="E3" s="452"/>
      <c r="F3" s="452"/>
      <c r="G3" s="452"/>
      <c r="H3" s="452"/>
      <c r="I3" s="453"/>
      <c r="K3" s="454" t="s">
        <v>371</v>
      </c>
      <c r="L3" s="452"/>
      <c r="M3" s="452"/>
      <c r="N3" s="452"/>
      <c r="O3" s="452"/>
      <c r="P3" s="452"/>
      <c r="Q3" s="452"/>
      <c r="R3" s="452"/>
      <c r="T3" s="452" t="s">
        <v>372</v>
      </c>
      <c r="U3" s="452"/>
      <c r="V3" s="452"/>
      <c r="W3" s="452"/>
      <c r="X3" s="452"/>
      <c r="Y3" s="452"/>
      <c r="Z3" s="452"/>
      <c r="AA3" s="452"/>
      <c r="AD3" s="174" t="s">
        <v>316</v>
      </c>
      <c r="AE3" s="445" t="s">
        <v>370</v>
      </c>
      <c r="AF3" s="446"/>
      <c r="AG3" s="446"/>
      <c r="AH3" s="446"/>
      <c r="AI3" s="446"/>
      <c r="AJ3" s="446"/>
      <c r="AK3" s="446"/>
      <c r="AL3" s="447"/>
      <c r="AM3" s="25"/>
      <c r="AN3" s="445" t="s">
        <v>371</v>
      </c>
      <c r="AO3" s="446"/>
      <c r="AP3" s="446"/>
      <c r="AQ3" s="446"/>
      <c r="AR3" s="446"/>
      <c r="AS3" s="446"/>
      <c r="AT3" s="446"/>
      <c r="AU3" s="447"/>
      <c r="AV3" s="25"/>
      <c r="AW3" s="445" t="s">
        <v>372</v>
      </c>
      <c r="AX3" s="446"/>
      <c r="AY3" s="446"/>
      <c r="AZ3" s="446"/>
      <c r="BA3" s="446"/>
      <c r="BB3" s="446"/>
      <c r="BC3" s="446"/>
      <c r="BD3" s="447"/>
    </row>
    <row r="4" spans="1:60" ht="15.75" thickBot="1">
      <c r="A4" s="451"/>
      <c r="B4" s="84" t="s">
        <v>125</v>
      </c>
      <c r="C4" s="26" t="s">
        <v>127</v>
      </c>
      <c r="D4" s="26" t="s">
        <v>129</v>
      </c>
      <c r="E4" s="26" t="s">
        <v>131</v>
      </c>
      <c r="F4" s="26" t="s">
        <v>133</v>
      </c>
      <c r="G4" s="26" t="s">
        <v>135</v>
      </c>
      <c r="H4" s="26" t="s">
        <v>137</v>
      </c>
      <c r="I4" s="216" t="s">
        <v>139</v>
      </c>
      <c r="J4" s="172" t="s">
        <v>369</v>
      </c>
      <c r="K4" s="26" t="s">
        <v>142</v>
      </c>
      <c r="L4" s="26" t="s">
        <v>143</v>
      </c>
      <c r="M4" s="26" t="s">
        <v>144</v>
      </c>
      <c r="N4" s="26" t="s">
        <v>145</v>
      </c>
      <c r="O4" s="26" t="s">
        <v>146</v>
      </c>
      <c r="P4" s="26" t="s">
        <v>147</v>
      </c>
      <c r="Q4" s="26" t="s">
        <v>148</v>
      </c>
      <c r="R4" s="26" t="s">
        <v>149</v>
      </c>
      <c r="S4" s="172" t="s">
        <v>369</v>
      </c>
      <c r="T4" s="84" t="s">
        <v>151</v>
      </c>
      <c r="U4" s="84" t="s">
        <v>152</v>
      </c>
      <c r="V4" s="84" t="s">
        <v>153</v>
      </c>
      <c r="W4" s="84" t="s">
        <v>154</v>
      </c>
      <c r="X4" s="84" t="s">
        <v>155</v>
      </c>
      <c r="Y4" s="84" t="s">
        <v>156</v>
      </c>
      <c r="Z4" s="84" t="s">
        <v>157</v>
      </c>
      <c r="AA4" s="84" t="s">
        <v>158</v>
      </c>
      <c r="AB4" s="172" t="s">
        <v>369</v>
      </c>
      <c r="AD4" s="174"/>
      <c r="AE4" s="26" t="s">
        <v>163</v>
      </c>
      <c r="AF4" s="26" t="s">
        <v>164</v>
      </c>
      <c r="AG4" s="26" t="s">
        <v>165</v>
      </c>
      <c r="AH4" s="26" t="s">
        <v>166</v>
      </c>
      <c r="AI4" s="26" t="s">
        <v>167</v>
      </c>
      <c r="AJ4" s="26" t="s">
        <v>168</v>
      </c>
      <c r="AK4" s="26" t="s">
        <v>169</v>
      </c>
      <c r="AL4" s="64" t="s">
        <v>170</v>
      </c>
      <c r="AM4" s="172" t="s">
        <v>369</v>
      </c>
      <c r="AN4" s="65" t="s">
        <v>173</v>
      </c>
      <c r="AO4" s="26" t="s">
        <v>174</v>
      </c>
      <c r="AP4" s="26" t="s">
        <v>175</v>
      </c>
      <c r="AQ4" s="26" t="s">
        <v>176</v>
      </c>
      <c r="AR4" s="26" t="s">
        <v>177</v>
      </c>
      <c r="AS4" s="26" t="s">
        <v>178</v>
      </c>
      <c r="AT4" s="26" t="s">
        <v>179</v>
      </c>
      <c r="AU4" s="64" t="s">
        <v>180</v>
      </c>
      <c r="AV4" s="172" t="s">
        <v>369</v>
      </c>
      <c r="AW4" s="65" t="s">
        <v>182</v>
      </c>
      <c r="AX4" s="84" t="s">
        <v>183</v>
      </c>
      <c r="AY4" s="84" t="s">
        <v>184</v>
      </c>
      <c r="AZ4" s="84" t="s">
        <v>185</v>
      </c>
      <c r="BA4" s="84" t="s">
        <v>186</v>
      </c>
      <c r="BB4" s="84" t="s">
        <v>187</v>
      </c>
      <c r="BC4" s="84" t="s">
        <v>188</v>
      </c>
      <c r="BD4" s="40" t="s">
        <v>189</v>
      </c>
      <c r="BE4" s="172" t="s">
        <v>369</v>
      </c>
      <c r="BF4" s="78"/>
      <c r="BG4" s="78"/>
      <c r="BH4" s="78"/>
    </row>
    <row r="5" spans="1:60" s="191" customFormat="1">
      <c r="A5" s="60" t="s">
        <v>272</v>
      </c>
      <c r="B5" s="289">
        <v>0</v>
      </c>
      <c r="C5" s="289">
        <v>0</v>
      </c>
      <c r="D5" s="289">
        <v>1086970.9795609468</v>
      </c>
      <c r="E5" s="289">
        <v>105736.6558044847</v>
      </c>
      <c r="F5" s="289">
        <v>190837.94977016034</v>
      </c>
      <c r="G5" s="289">
        <v>2688</v>
      </c>
      <c r="H5" s="289">
        <v>77331.274551703405</v>
      </c>
      <c r="I5" s="249">
        <v>0</v>
      </c>
      <c r="J5" s="290">
        <f>SUBTOTAL(9,B5:I5)</f>
        <v>1463564.859687295</v>
      </c>
      <c r="K5" s="289">
        <v>0</v>
      </c>
      <c r="L5" s="289">
        <v>0</v>
      </c>
      <c r="M5" s="289">
        <v>535349.04314797418</v>
      </c>
      <c r="N5" s="289">
        <v>89119.248359335936</v>
      </c>
      <c r="O5" s="289">
        <v>117166.21821172562</v>
      </c>
      <c r="P5" s="289">
        <v>884</v>
      </c>
      <c r="Q5" s="289">
        <v>52482.342625338388</v>
      </c>
      <c r="R5" s="249">
        <v>0</v>
      </c>
      <c r="S5" s="290">
        <f>SUBTOTAL(9,K5:R5)</f>
        <v>795000.85234437406</v>
      </c>
      <c r="T5" s="289">
        <v>0</v>
      </c>
      <c r="U5" s="289">
        <v>0</v>
      </c>
      <c r="V5" s="289">
        <v>504334.99829262204</v>
      </c>
      <c r="W5" s="289">
        <v>89341.30686725647</v>
      </c>
      <c r="X5" s="289">
        <v>49725.701957650301</v>
      </c>
      <c r="Y5" s="289">
        <v>899</v>
      </c>
      <c r="Z5" s="289">
        <v>52733.616423374646</v>
      </c>
      <c r="AA5" s="249">
        <v>0</v>
      </c>
      <c r="AB5" s="181">
        <f>SUBTOTAL(9,T5:AA5)</f>
        <v>697034.62354090333</v>
      </c>
      <c r="AD5" s="169" t="s">
        <v>272</v>
      </c>
      <c r="AE5" s="180">
        <v>0</v>
      </c>
      <c r="AF5" s="180">
        <v>0</v>
      </c>
      <c r="AG5" s="180">
        <v>1086970.9795609468</v>
      </c>
      <c r="AH5" s="180">
        <v>105736.6558044847</v>
      </c>
      <c r="AI5" s="180">
        <v>190837.94977016034</v>
      </c>
      <c r="AJ5" s="180">
        <v>2688</v>
      </c>
      <c r="AK5" s="180">
        <v>77331.274551703405</v>
      </c>
      <c r="AL5" s="170">
        <v>0</v>
      </c>
      <c r="AM5" s="181">
        <f>SUBTOTAL(9,AE5:AL5)</f>
        <v>1463564.859687295</v>
      </c>
      <c r="AN5" s="180">
        <v>0</v>
      </c>
      <c r="AO5" s="180">
        <v>0</v>
      </c>
      <c r="AP5" s="180">
        <v>535349.04314797418</v>
      </c>
      <c r="AQ5" s="180">
        <v>89119.248359335936</v>
      </c>
      <c r="AR5" s="180">
        <v>117166.21821172562</v>
      </c>
      <c r="AS5" s="180">
        <v>884</v>
      </c>
      <c r="AT5" s="180">
        <v>52482.342625338388</v>
      </c>
      <c r="AU5" s="170">
        <v>0</v>
      </c>
      <c r="AV5" s="175">
        <f>SUBTOTAL(9,AN5:AU5)</f>
        <v>795000.85234437406</v>
      </c>
      <c r="AW5" s="180">
        <v>0</v>
      </c>
      <c r="AX5" s="180">
        <v>0</v>
      </c>
      <c r="AY5" s="180">
        <v>504334.99829262204</v>
      </c>
      <c r="AZ5" s="180">
        <v>89341.30686725647</v>
      </c>
      <c r="BA5" s="180">
        <v>49725.701957650301</v>
      </c>
      <c r="BB5" s="180">
        <v>899</v>
      </c>
      <c r="BC5" s="180">
        <v>52733.616423374646</v>
      </c>
      <c r="BD5" s="170">
        <v>0</v>
      </c>
      <c r="BE5" s="175">
        <f>SUBTOTAL(9,AW5:BD5)</f>
        <v>697034.62354090333</v>
      </c>
      <c r="BF5" s="192"/>
      <c r="BG5" s="192"/>
      <c r="BH5" s="192"/>
    </row>
    <row r="6" spans="1:60" s="193" customFormat="1" ht="14.45" customHeight="1">
      <c r="A6" s="60" t="s">
        <v>274</v>
      </c>
      <c r="B6" s="291">
        <v>158667.6875</v>
      </c>
      <c r="C6" s="291">
        <v>0</v>
      </c>
      <c r="D6" s="291">
        <v>2083854.5</v>
      </c>
      <c r="E6" s="291">
        <v>0</v>
      </c>
      <c r="F6" s="291">
        <v>691271.375</v>
      </c>
      <c r="G6" s="291">
        <v>2197072</v>
      </c>
      <c r="H6" s="291">
        <v>132281.25</v>
      </c>
      <c r="I6" s="291">
        <v>435847.84375</v>
      </c>
      <c r="J6" s="292">
        <f>SUM(B6:I6)</f>
        <v>5698994.65625</v>
      </c>
      <c r="K6" s="293">
        <v>63510.109375</v>
      </c>
      <c r="L6" s="293">
        <v>0</v>
      </c>
      <c r="M6" s="293">
        <v>853930.625</v>
      </c>
      <c r="N6" s="293">
        <v>0</v>
      </c>
      <c r="O6" s="293">
        <v>175440.21875</v>
      </c>
      <c r="P6" s="293">
        <v>709258.875</v>
      </c>
      <c r="Q6" s="293">
        <v>59517.703125</v>
      </c>
      <c r="R6" s="293">
        <v>290393.3125</v>
      </c>
      <c r="S6" s="171">
        <f>SUM(K6:R6)</f>
        <v>2152050.84375</v>
      </c>
      <c r="T6" s="293">
        <v>63510.109375</v>
      </c>
      <c r="U6" s="293">
        <v>0</v>
      </c>
      <c r="V6" s="293">
        <v>849140.375</v>
      </c>
      <c r="W6" s="293">
        <v>0</v>
      </c>
      <c r="X6" s="293">
        <v>175440.21875</v>
      </c>
      <c r="Y6" s="293">
        <v>146838.390625</v>
      </c>
      <c r="Z6" s="293">
        <v>59517.703125</v>
      </c>
      <c r="AA6" s="293">
        <v>290393.3125</v>
      </c>
      <c r="AB6" s="188">
        <f>SUM(T6:AA6)</f>
        <v>1584840.109375</v>
      </c>
      <c r="AD6" s="184" t="s">
        <v>274</v>
      </c>
      <c r="AE6" s="190">
        <v>158667.6875</v>
      </c>
      <c r="AF6" s="190">
        <v>0</v>
      </c>
      <c r="AG6" s="190">
        <v>2083854.5</v>
      </c>
      <c r="AH6" s="190">
        <v>0</v>
      </c>
      <c r="AI6" s="190">
        <v>691271.375</v>
      </c>
      <c r="AJ6" s="190">
        <v>2197072</v>
      </c>
      <c r="AK6" s="190">
        <v>132281.25</v>
      </c>
      <c r="AL6" s="190">
        <v>435847.84375</v>
      </c>
      <c r="AM6" s="188">
        <f>SUBTOTAL(9,AE6:AL6)</f>
        <v>5698994.65625</v>
      </c>
      <c r="AN6" s="190">
        <v>63510.109375</v>
      </c>
      <c r="AO6" s="190">
        <v>0</v>
      </c>
      <c r="AP6" s="190">
        <v>853930.625</v>
      </c>
      <c r="AQ6" s="190">
        <v>0</v>
      </c>
      <c r="AR6" s="190">
        <v>175440.21875</v>
      </c>
      <c r="AS6" s="190">
        <v>709258.875</v>
      </c>
      <c r="AT6" s="190">
        <v>59517.703125</v>
      </c>
      <c r="AU6" s="190">
        <v>290393.3125</v>
      </c>
      <c r="AV6" s="185">
        <f>SUBTOTAL(9,AN6:AU6)</f>
        <v>2152050.84375</v>
      </c>
      <c r="AW6" s="190">
        <v>63510.109375</v>
      </c>
      <c r="AX6" s="190">
        <v>0</v>
      </c>
      <c r="AY6" s="190">
        <v>849140.375</v>
      </c>
      <c r="AZ6" s="190">
        <v>0</v>
      </c>
      <c r="BA6" s="190">
        <v>175440.21875</v>
      </c>
      <c r="BB6" s="190">
        <v>146838.390625</v>
      </c>
      <c r="BC6" s="190">
        <v>59517.703125</v>
      </c>
      <c r="BD6" s="190">
        <v>290393.3125</v>
      </c>
      <c r="BE6" s="185">
        <f>SUBTOTAL(9,AW6:BD6)</f>
        <v>1584840.109375</v>
      </c>
      <c r="BF6" s="194"/>
      <c r="BG6" s="194"/>
      <c r="BH6" s="194"/>
    </row>
    <row r="7" spans="1:60" s="193" customFormat="1" ht="14.45" customHeight="1">
      <c r="A7" s="168" t="s">
        <v>275</v>
      </c>
      <c r="B7" s="455" t="s">
        <v>329</v>
      </c>
      <c r="C7" s="456"/>
      <c r="D7" s="456"/>
      <c r="E7" s="456"/>
      <c r="F7" s="456"/>
      <c r="G7" s="456"/>
      <c r="H7" s="456"/>
      <c r="I7" s="457"/>
      <c r="J7" s="292"/>
      <c r="K7" s="461" t="s">
        <v>329</v>
      </c>
      <c r="L7" s="461"/>
      <c r="M7" s="461"/>
      <c r="N7" s="461"/>
      <c r="O7" s="461"/>
      <c r="P7" s="461"/>
      <c r="Q7" s="461"/>
      <c r="R7" s="461"/>
      <c r="S7" s="171"/>
      <c r="T7" s="461" t="s">
        <v>329</v>
      </c>
      <c r="U7" s="461"/>
      <c r="V7" s="461"/>
      <c r="W7" s="461"/>
      <c r="X7" s="461"/>
      <c r="Y7" s="461"/>
      <c r="Z7" s="461"/>
      <c r="AA7" s="461"/>
      <c r="AB7" s="188"/>
      <c r="AD7" s="186" t="s">
        <v>275</v>
      </c>
      <c r="AE7" s="463" t="s">
        <v>329</v>
      </c>
      <c r="AF7" s="464"/>
      <c r="AG7" s="464"/>
      <c r="AH7" s="464"/>
      <c r="AI7" s="464"/>
      <c r="AJ7" s="464"/>
      <c r="AK7" s="464"/>
      <c r="AL7" s="465"/>
      <c r="AM7" s="188"/>
      <c r="AN7" s="462" t="s">
        <v>329</v>
      </c>
      <c r="AO7" s="462"/>
      <c r="AP7" s="462"/>
      <c r="AQ7" s="462"/>
      <c r="AR7" s="462"/>
      <c r="AS7" s="462"/>
      <c r="AT7" s="462"/>
      <c r="AU7" s="462"/>
      <c r="AV7" s="185"/>
      <c r="AW7" s="462" t="s">
        <v>329</v>
      </c>
      <c r="AX7" s="462"/>
      <c r="AY7" s="462"/>
      <c r="AZ7" s="462"/>
      <c r="BA7" s="462"/>
      <c r="BB7" s="462"/>
      <c r="BC7" s="462"/>
      <c r="BD7" s="462"/>
      <c r="BE7" s="185"/>
      <c r="BF7" s="194"/>
      <c r="BG7" s="194"/>
      <c r="BH7" s="194"/>
    </row>
    <row r="8" spans="1:60" s="193" customFormat="1" ht="14.45" customHeight="1">
      <c r="A8" s="168" t="s">
        <v>276</v>
      </c>
      <c r="B8" s="458"/>
      <c r="C8" s="459"/>
      <c r="D8" s="459"/>
      <c r="E8" s="459"/>
      <c r="F8" s="459"/>
      <c r="G8" s="459"/>
      <c r="H8" s="459"/>
      <c r="I8" s="460"/>
      <c r="J8" s="292"/>
      <c r="K8" s="461"/>
      <c r="L8" s="461"/>
      <c r="M8" s="461"/>
      <c r="N8" s="461"/>
      <c r="O8" s="461"/>
      <c r="P8" s="461"/>
      <c r="Q8" s="461"/>
      <c r="R8" s="461"/>
      <c r="S8" s="171"/>
      <c r="T8" s="461"/>
      <c r="U8" s="461"/>
      <c r="V8" s="461"/>
      <c r="W8" s="461"/>
      <c r="X8" s="461"/>
      <c r="Y8" s="461"/>
      <c r="Z8" s="461"/>
      <c r="AA8" s="461"/>
      <c r="AB8" s="188"/>
      <c r="AD8" s="186" t="s">
        <v>276</v>
      </c>
      <c r="AE8" s="466"/>
      <c r="AF8" s="467"/>
      <c r="AG8" s="467"/>
      <c r="AH8" s="467"/>
      <c r="AI8" s="467"/>
      <c r="AJ8" s="467"/>
      <c r="AK8" s="467"/>
      <c r="AL8" s="468"/>
      <c r="AM8" s="188"/>
      <c r="AN8" s="462"/>
      <c r="AO8" s="462"/>
      <c r="AP8" s="462"/>
      <c r="AQ8" s="462"/>
      <c r="AR8" s="462"/>
      <c r="AS8" s="462"/>
      <c r="AT8" s="462"/>
      <c r="AU8" s="462"/>
      <c r="AV8" s="185"/>
      <c r="AW8" s="462"/>
      <c r="AX8" s="462"/>
      <c r="AY8" s="462"/>
      <c r="AZ8" s="462"/>
      <c r="BA8" s="462"/>
      <c r="BB8" s="462"/>
      <c r="BC8" s="462"/>
      <c r="BD8" s="462"/>
      <c r="BE8" s="185"/>
      <c r="BF8" s="194"/>
      <c r="BG8" s="194"/>
      <c r="BH8" s="194"/>
    </row>
    <row r="9" spans="1:60" s="191" customFormat="1">
      <c r="A9" s="60" t="s">
        <v>277</v>
      </c>
      <c r="B9" s="294">
        <v>43825.929241727514</v>
      </c>
      <c r="C9" s="294">
        <v>0</v>
      </c>
      <c r="D9" s="294">
        <v>7735213.1371844755</v>
      </c>
      <c r="E9" s="294">
        <v>81541.441633383365</v>
      </c>
      <c r="F9" s="294">
        <v>1592505.3142198699</v>
      </c>
      <c r="G9" s="294">
        <v>48955</v>
      </c>
      <c r="H9" s="294">
        <v>760719.85443401593</v>
      </c>
      <c r="I9" s="295">
        <v>0</v>
      </c>
      <c r="J9" s="171">
        <f t="shared" ref="J9:J35" si="0">SUBTOTAL(9,B9:I9)</f>
        <v>10262760.676713472</v>
      </c>
      <c r="K9" s="294">
        <v>10978.903114710913</v>
      </c>
      <c r="L9" s="294">
        <v>0</v>
      </c>
      <c r="M9" s="294">
        <v>2882200.9225744619</v>
      </c>
      <c r="N9" s="294">
        <v>71752.566294495613</v>
      </c>
      <c r="O9" s="294">
        <v>1067034.6627293488</v>
      </c>
      <c r="P9" s="294">
        <v>14416</v>
      </c>
      <c r="Q9" s="294">
        <v>462705.50404594379</v>
      </c>
      <c r="R9" s="295">
        <v>0</v>
      </c>
      <c r="S9" s="171">
        <f t="shared" ref="S9:S35" si="1">SUBTOTAL(9,K9:R9)</f>
        <v>4509088.558758961</v>
      </c>
      <c r="T9" s="294">
        <v>11252.658226841755</v>
      </c>
      <c r="U9" s="294">
        <v>0</v>
      </c>
      <c r="V9" s="294">
        <v>2919482.00096667</v>
      </c>
      <c r="W9" s="294">
        <v>71902.629863501221</v>
      </c>
      <c r="X9" s="294">
        <v>611604.82177912816</v>
      </c>
      <c r="Y9" s="294">
        <v>14707</v>
      </c>
      <c r="Z9" s="294">
        <v>465552.32435309427</v>
      </c>
      <c r="AA9" s="295">
        <v>0</v>
      </c>
      <c r="AB9" s="182">
        <f>SUBTOTAL(9,T9:AA9)</f>
        <v>4094501.435189235</v>
      </c>
      <c r="AD9" s="169" t="s">
        <v>277</v>
      </c>
      <c r="AE9" s="179">
        <v>43825.929241727514</v>
      </c>
      <c r="AF9" s="179">
        <v>0</v>
      </c>
      <c r="AG9" s="179">
        <v>7735213.1371844755</v>
      </c>
      <c r="AH9" s="179">
        <v>81541.441633383365</v>
      </c>
      <c r="AI9" s="179">
        <v>1592505.3142198699</v>
      </c>
      <c r="AJ9" s="179">
        <v>48955</v>
      </c>
      <c r="AK9" s="179">
        <v>760719.85443401593</v>
      </c>
      <c r="AL9" s="176">
        <v>0</v>
      </c>
      <c r="AM9" s="182">
        <f t="shared" ref="AM9:AM35" si="2">SUBTOTAL(9,AE9:AL9)</f>
        <v>10262760.676713472</v>
      </c>
      <c r="AN9" s="179">
        <v>10978.903114710913</v>
      </c>
      <c r="AO9" s="179">
        <v>0</v>
      </c>
      <c r="AP9" s="179">
        <v>2882200.9225744619</v>
      </c>
      <c r="AQ9" s="179">
        <v>71752.566294495613</v>
      </c>
      <c r="AR9" s="179">
        <v>1067034.6627293488</v>
      </c>
      <c r="AS9" s="179">
        <v>14416</v>
      </c>
      <c r="AT9" s="179">
        <v>462705.50404594379</v>
      </c>
      <c r="AU9" s="176">
        <v>0</v>
      </c>
      <c r="AV9" s="177">
        <f t="shared" ref="AV9:AV35" si="3">SUBTOTAL(9,AN9:AU9)</f>
        <v>4509088.558758961</v>
      </c>
      <c r="AW9" s="179">
        <v>11252.658226841755</v>
      </c>
      <c r="AX9" s="179">
        <v>0</v>
      </c>
      <c r="AY9" s="179">
        <v>2919482.00096667</v>
      </c>
      <c r="AZ9" s="179">
        <v>71902.629863501221</v>
      </c>
      <c r="BA9" s="179">
        <v>611604.82177912816</v>
      </c>
      <c r="BB9" s="179">
        <v>14707</v>
      </c>
      <c r="BC9" s="179">
        <v>465552.32435309427</v>
      </c>
      <c r="BD9" s="176">
        <v>0</v>
      </c>
      <c r="BE9" s="177">
        <f t="shared" ref="BE9:BE35" si="4">SUBTOTAL(9,AW9:BD9)</f>
        <v>4094501.435189235</v>
      </c>
      <c r="BF9" s="192"/>
      <c r="BG9" s="192"/>
      <c r="BH9" s="192"/>
    </row>
    <row r="10" spans="1:60" s="191" customFormat="1">
      <c r="A10" s="60" t="s">
        <v>278</v>
      </c>
      <c r="B10" s="294">
        <v>0</v>
      </c>
      <c r="C10" s="294">
        <v>0</v>
      </c>
      <c r="D10" s="294">
        <v>4242239.2759586954</v>
      </c>
      <c r="E10" s="294">
        <v>244291.06600063154</v>
      </c>
      <c r="F10" s="294">
        <v>588777.42746290506</v>
      </c>
      <c r="G10" s="294">
        <v>47749.493880182876</v>
      </c>
      <c r="H10" s="294">
        <v>339152.98255396727</v>
      </c>
      <c r="I10" s="295">
        <v>0</v>
      </c>
      <c r="J10" s="171">
        <f t="shared" si="0"/>
        <v>5462210.245856382</v>
      </c>
      <c r="K10" s="294">
        <v>0</v>
      </c>
      <c r="L10" s="294">
        <v>0</v>
      </c>
      <c r="M10" s="294">
        <v>1575478.5524580919</v>
      </c>
      <c r="N10" s="294">
        <v>213355.51946788645</v>
      </c>
      <c r="O10" s="294">
        <v>397906.47229141794</v>
      </c>
      <c r="P10" s="294">
        <v>12345.084576986092</v>
      </c>
      <c r="Q10" s="294">
        <v>207988.74436703417</v>
      </c>
      <c r="R10" s="295">
        <v>0</v>
      </c>
      <c r="S10" s="171">
        <f t="shared" si="1"/>
        <v>2407074.373161417</v>
      </c>
      <c r="T10" s="294">
        <v>0</v>
      </c>
      <c r="U10" s="294">
        <v>0</v>
      </c>
      <c r="V10" s="294">
        <v>1578304.4094286312</v>
      </c>
      <c r="W10" s="294">
        <v>213816.3593596163</v>
      </c>
      <c r="X10" s="294">
        <v>133372.50220302606</v>
      </c>
      <c r="Y10" s="294">
        <v>27727</v>
      </c>
      <c r="Z10" s="294">
        <v>209246.04701689666</v>
      </c>
      <c r="AA10" s="295">
        <v>0</v>
      </c>
      <c r="AB10" s="182">
        <f>SUBTOTAL(9,T10:AA10)</f>
        <v>2162466.31800817</v>
      </c>
      <c r="AD10" s="169" t="s">
        <v>278</v>
      </c>
      <c r="AE10" s="179">
        <v>0</v>
      </c>
      <c r="AF10" s="179">
        <v>0</v>
      </c>
      <c r="AG10" s="179">
        <v>4242239.2759586954</v>
      </c>
      <c r="AH10" s="179">
        <v>244291.06600063154</v>
      </c>
      <c r="AI10" s="179">
        <v>588777.42746290506</v>
      </c>
      <c r="AJ10" s="179">
        <v>47749.493880182876</v>
      </c>
      <c r="AK10" s="179">
        <v>339152.98255396727</v>
      </c>
      <c r="AL10" s="176">
        <v>0</v>
      </c>
      <c r="AM10" s="182">
        <f t="shared" si="2"/>
        <v>5462210.245856382</v>
      </c>
      <c r="AN10" s="179">
        <v>0</v>
      </c>
      <c r="AO10" s="179">
        <v>0</v>
      </c>
      <c r="AP10" s="179">
        <v>1575478.5524580919</v>
      </c>
      <c r="AQ10" s="179">
        <v>213355.51946788645</v>
      </c>
      <c r="AR10" s="179">
        <v>397906.47229141794</v>
      </c>
      <c r="AS10" s="179">
        <v>12345.084576986092</v>
      </c>
      <c r="AT10" s="179">
        <v>207988.74436703417</v>
      </c>
      <c r="AU10" s="176">
        <v>0</v>
      </c>
      <c r="AV10" s="177">
        <f t="shared" si="3"/>
        <v>2407074.373161417</v>
      </c>
      <c r="AW10" s="179">
        <v>0</v>
      </c>
      <c r="AX10" s="179">
        <v>0</v>
      </c>
      <c r="AY10" s="179">
        <v>1578304.4094286312</v>
      </c>
      <c r="AZ10" s="179">
        <v>213816.3593596163</v>
      </c>
      <c r="BA10" s="179">
        <v>133372.50220302606</v>
      </c>
      <c r="BB10" s="179">
        <v>27727</v>
      </c>
      <c r="BC10" s="179">
        <v>209246.04701689666</v>
      </c>
      <c r="BD10" s="176">
        <v>0</v>
      </c>
      <c r="BE10" s="177">
        <f t="shared" si="4"/>
        <v>2162466.31800817</v>
      </c>
    </row>
    <row r="11" spans="1:60" s="191" customFormat="1">
      <c r="A11" s="60" t="s">
        <v>279</v>
      </c>
      <c r="B11" s="294">
        <v>10974.031076867041</v>
      </c>
      <c r="C11" s="294">
        <v>2143.9859722610399</v>
      </c>
      <c r="D11" s="294">
        <v>7590441.790630972</v>
      </c>
      <c r="E11" s="294">
        <v>335403.90768210741</v>
      </c>
      <c r="F11" s="294">
        <v>1228315.0185986999</v>
      </c>
      <c r="G11" s="294">
        <v>18243</v>
      </c>
      <c r="H11" s="294">
        <v>551292.45511798887</v>
      </c>
      <c r="I11" s="295">
        <v>0</v>
      </c>
      <c r="J11" s="171">
        <f t="shared" si="0"/>
        <v>9736814.1890788972</v>
      </c>
      <c r="K11" s="294">
        <v>7468.786766505169</v>
      </c>
      <c r="L11" s="294">
        <v>2143.9859722610399</v>
      </c>
      <c r="M11" s="294">
        <v>3479248.5214723339</v>
      </c>
      <c r="N11" s="294">
        <v>316752.11756914493</v>
      </c>
      <c r="O11" s="294">
        <v>787914.39473671</v>
      </c>
      <c r="P11" s="294">
        <v>5541</v>
      </c>
      <c r="Q11" s="294">
        <v>329115.63561483938</v>
      </c>
      <c r="R11" s="295">
        <v>0</v>
      </c>
      <c r="S11" s="171">
        <f t="shared" si="1"/>
        <v>4928184.4421317941</v>
      </c>
      <c r="T11" s="294">
        <v>7504.2975077545689</v>
      </c>
      <c r="U11" s="294">
        <v>2146.1299582333008</v>
      </c>
      <c r="V11" s="294">
        <v>3511372.0348670753</v>
      </c>
      <c r="W11" s="294">
        <v>317218.08400761778</v>
      </c>
      <c r="X11" s="294">
        <v>405659.36103349284</v>
      </c>
      <c r="Y11" s="294">
        <v>5648</v>
      </c>
      <c r="Z11" s="294">
        <v>331222.1658064794</v>
      </c>
      <c r="AA11" s="295">
        <v>0</v>
      </c>
      <c r="AB11" s="182">
        <f>SUBTOTAL(9,T11:AA11)</f>
        <v>4580770.0731806532</v>
      </c>
      <c r="AD11" s="169" t="s">
        <v>279</v>
      </c>
      <c r="AE11" s="179">
        <v>10974.031076867041</v>
      </c>
      <c r="AF11" s="179">
        <v>2143.9859722610399</v>
      </c>
      <c r="AG11" s="179">
        <v>7590441.790630972</v>
      </c>
      <c r="AH11" s="179">
        <v>335403.90768210741</v>
      </c>
      <c r="AI11" s="179">
        <v>1228315.0185986999</v>
      </c>
      <c r="AJ11" s="179">
        <v>18243</v>
      </c>
      <c r="AK11" s="179">
        <v>551292.45511798887</v>
      </c>
      <c r="AL11" s="176">
        <v>0</v>
      </c>
      <c r="AM11" s="182">
        <f t="shared" si="2"/>
        <v>9736814.1890788972</v>
      </c>
      <c r="AN11" s="179">
        <v>7468.786766505169</v>
      </c>
      <c r="AO11" s="179">
        <v>2143.9859722610399</v>
      </c>
      <c r="AP11" s="179">
        <v>3479248.5214723339</v>
      </c>
      <c r="AQ11" s="179">
        <v>316752.11756914493</v>
      </c>
      <c r="AR11" s="179">
        <v>787914.39473671</v>
      </c>
      <c r="AS11" s="179">
        <v>5541</v>
      </c>
      <c r="AT11" s="179">
        <v>329115.63561483938</v>
      </c>
      <c r="AU11" s="176">
        <v>0</v>
      </c>
      <c r="AV11" s="177">
        <f t="shared" si="3"/>
        <v>4928184.4421317941</v>
      </c>
      <c r="AW11" s="179">
        <v>7504.2975077545689</v>
      </c>
      <c r="AX11" s="179">
        <v>2146.1299582333008</v>
      </c>
      <c r="AY11" s="179">
        <v>3511372.0348670753</v>
      </c>
      <c r="AZ11" s="179">
        <v>317218.08400761778</v>
      </c>
      <c r="BA11" s="179">
        <v>405659.36103349284</v>
      </c>
      <c r="BB11" s="179">
        <v>5648</v>
      </c>
      <c r="BC11" s="179">
        <v>331222.1658064794</v>
      </c>
      <c r="BD11" s="176">
        <v>0</v>
      </c>
      <c r="BE11" s="177">
        <f t="shared" si="4"/>
        <v>4580770.0731806532</v>
      </c>
    </row>
    <row r="12" spans="1:60" s="193" customFormat="1" ht="14.45" customHeight="1">
      <c r="A12" s="60" t="s">
        <v>280</v>
      </c>
      <c r="B12" s="291">
        <v>0</v>
      </c>
      <c r="C12" s="291">
        <v>0</v>
      </c>
      <c r="D12" s="291">
        <v>1840472</v>
      </c>
      <c r="E12" s="291">
        <v>0</v>
      </c>
      <c r="F12" s="291">
        <v>75009.78125</v>
      </c>
      <c r="G12" s="291">
        <v>810557.875</v>
      </c>
      <c r="H12" s="291">
        <v>35699.7265625</v>
      </c>
      <c r="I12" s="291">
        <v>239490.15625</v>
      </c>
      <c r="J12" s="292">
        <f t="shared" si="0"/>
        <v>3001229.5390625</v>
      </c>
      <c r="K12" s="293">
        <v>0</v>
      </c>
      <c r="L12" s="293">
        <v>0</v>
      </c>
      <c r="M12" s="293">
        <v>1012627.375</v>
      </c>
      <c r="N12" s="293">
        <v>0</v>
      </c>
      <c r="O12" s="293">
        <v>64252.984375</v>
      </c>
      <c r="P12" s="293">
        <v>507683</v>
      </c>
      <c r="Q12" s="293">
        <v>21605.4296875</v>
      </c>
      <c r="R12" s="293">
        <v>173928.28125</v>
      </c>
      <c r="S12" s="171">
        <f t="shared" si="1"/>
        <v>1780097.0703125</v>
      </c>
      <c r="T12" s="293">
        <v>0</v>
      </c>
      <c r="U12" s="293">
        <v>0</v>
      </c>
      <c r="V12" s="293">
        <v>983763.375</v>
      </c>
      <c r="W12" s="293">
        <v>0</v>
      </c>
      <c r="X12" s="293">
        <v>64252.984375</v>
      </c>
      <c r="Y12" s="293">
        <v>361267.96875</v>
      </c>
      <c r="Z12" s="293">
        <v>21605.4296875</v>
      </c>
      <c r="AA12" s="293">
        <v>173928.28125</v>
      </c>
      <c r="AB12" s="188">
        <f>SUBTOTAL(9,T12:AA12)</f>
        <v>1604818.0390625</v>
      </c>
      <c r="AD12" s="184" t="s">
        <v>280</v>
      </c>
      <c r="AE12" s="190">
        <v>0</v>
      </c>
      <c r="AF12" s="190">
        <v>0</v>
      </c>
      <c r="AG12" s="190">
        <v>1840472</v>
      </c>
      <c r="AH12" s="190">
        <v>0</v>
      </c>
      <c r="AI12" s="190">
        <v>75009.78125</v>
      </c>
      <c r="AJ12" s="190">
        <v>810557.875</v>
      </c>
      <c r="AK12" s="190">
        <v>35699.7265625</v>
      </c>
      <c r="AL12" s="190">
        <v>239490.15625</v>
      </c>
      <c r="AM12" s="189">
        <f t="shared" si="2"/>
        <v>3001229.5390625</v>
      </c>
      <c r="AN12" s="190">
        <v>0</v>
      </c>
      <c r="AO12" s="190">
        <v>0</v>
      </c>
      <c r="AP12" s="190">
        <v>1012627.375</v>
      </c>
      <c r="AQ12" s="190">
        <v>0</v>
      </c>
      <c r="AR12" s="190">
        <v>64252.984375</v>
      </c>
      <c r="AS12" s="190">
        <v>507683</v>
      </c>
      <c r="AT12" s="190">
        <v>21605.4296875</v>
      </c>
      <c r="AU12" s="190">
        <v>173928.28125</v>
      </c>
      <c r="AV12" s="189">
        <f t="shared" si="3"/>
        <v>1780097.0703125</v>
      </c>
      <c r="AW12" s="190">
        <v>0</v>
      </c>
      <c r="AX12" s="190">
        <v>0</v>
      </c>
      <c r="AY12" s="190">
        <v>983763.375</v>
      </c>
      <c r="AZ12" s="190">
        <v>0</v>
      </c>
      <c r="BA12" s="190">
        <v>64252.984375</v>
      </c>
      <c r="BB12" s="190">
        <v>361267.96875</v>
      </c>
      <c r="BC12" s="190">
        <v>21605.4296875</v>
      </c>
      <c r="BD12" s="190">
        <v>173928.28125</v>
      </c>
      <c r="BE12" s="188">
        <f t="shared" si="4"/>
        <v>1604818.0390625</v>
      </c>
    </row>
    <row r="13" spans="1:60" s="191" customFormat="1">
      <c r="A13" s="60" t="s">
        <v>281</v>
      </c>
      <c r="B13" s="294">
        <v>639974.44363323506</v>
      </c>
      <c r="C13" s="294">
        <v>1042.81833394872</v>
      </c>
      <c r="D13" s="294">
        <v>27650619.843824297</v>
      </c>
      <c r="E13" s="294">
        <v>1424537.9475251068</v>
      </c>
      <c r="F13" s="294">
        <v>6985654.0072027007</v>
      </c>
      <c r="G13" s="294">
        <v>335738.56947847927</v>
      </c>
      <c r="H13" s="294">
        <v>3763079.4000450308</v>
      </c>
      <c r="I13" s="295">
        <v>0</v>
      </c>
      <c r="J13" s="171">
        <f t="shared" si="0"/>
        <v>40800647.030042797</v>
      </c>
      <c r="K13" s="294">
        <v>328610.38615204958</v>
      </c>
      <c r="L13" s="294">
        <v>1042.81833394872</v>
      </c>
      <c r="M13" s="294">
        <v>9754168.6525993291</v>
      </c>
      <c r="N13" s="294">
        <v>1167845.8489759059</v>
      </c>
      <c r="O13" s="294">
        <v>4436645.3298664559</v>
      </c>
      <c r="P13" s="294">
        <v>129129</v>
      </c>
      <c r="Q13" s="294">
        <v>2160724.4939573659</v>
      </c>
      <c r="R13" s="295">
        <v>0</v>
      </c>
      <c r="S13" s="171">
        <f t="shared" si="1"/>
        <v>17978166.529885054</v>
      </c>
      <c r="T13" s="294">
        <v>331429.90899805108</v>
      </c>
      <c r="U13" s="294">
        <v>1043.8611522826689</v>
      </c>
      <c r="V13" s="294">
        <v>9900158.0761150271</v>
      </c>
      <c r="W13" s="294">
        <v>1171067.2316132754</v>
      </c>
      <c r="X13" s="294">
        <v>3196580.9013010068</v>
      </c>
      <c r="Y13" s="294">
        <v>131588</v>
      </c>
      <c r="Z13" s="294">
        <v>2175704.0577000245</v>
      </c>
      <c r="AA13" s="295">
        <v>0</v>
      </c>
      <c r="AB13" s="182">
        <f>SUBTOTAL(9,T13:AA13)</f>
        <v>16907572.036879666</v>
      </c>
      <c r="AD13" s="169" t="s">
        <v>281</v>
      </c>
      <c r="AE13" s="179">
        <v>639974.44363323506</v>
      </c>
      <c r="AF13" s="179">
        <v>1042.81833394872</v>
      </c>
      <c r="AG13" s="179">
        <v>27650619.843824297</v>
      </c>
      <c r="AH13" s="179">
        <v>1424537.9475251068</v>
      </c>
      <c r="AI13" s="179">
        <v>6985654.0072027007</v>
      </c>
      <c r="AJ13" s="179">
        <v>335738.56947847927</v>
      </c>
      <c r="AK13" s="179">
        <v>3763079.4000450308</v>
      </c>
      <c r="AL13" s="176">
        <v>0</v>
      </c>
      <c r="AM13" s="182">
        <f t="shared" si="2"/>
        <v>40800647.030042797</v>
      </c>
      <c r="AN13" s="179">
        <v>328610.38615204958</v>
      </c>
      <c r="AO13" s="179">
        <v>1042.81833394872</v>
      </c>
      <c r="AP13" s="179">
        <v>9754168.6525993291</v>
      </c>
      <c r="AQ13" s="179">
        <v>1167845.8489759059</v>
      </c>
      <c r="AR13" s="179">
        <v>4436645.3298664559</v>
      </c>
      <c r="AS13" s="179">
        <v>129129</v>
      </c>
      <c r="AT13" s="179">
        <v>2160724.4939573659</v>
      </c>
      <c r="AU13" s="176">
        <v>0</v>
      </c>
      <c r="AV13" s="177">
        <f t="shared" si="3"/>
        <v>17978166.529885054</v>
      </c>
      <c r="AW13" s="179">
        <v>331429.90899805108</v>
      </c>
      <c r="AX13" s="179">
        <v>1043.8611522826689</v>
      </c>
      <c r="AY13" s="179">
        <v>9900158.0761150271</v>
      </c>
      <c r="AZ13" s="179">
        <v>1171067.2316132754</v>
      </c>
      <c r="BA13" s="179">
        <v>3196580.9013010068</v>
      </c>
      <c r="BB13" s="179">
        <v>131588</v>
      </c>
      <c r="BC13" s="179">
        <v>2175704.0577000245</v>
      </c>
      <c r="BD13" s="176">
        <v>0</v>
      </c>
      <c r="BE13" s="177">
        <f t="shared" si="4"/>
        <v>16907572.036879666</v>
      </c>
    </row>
    <row r="14" spans="1:60" s="191" customFormat="1">
      <c r="A14" s="60" t="s">
        <v>282</v>
      </c>
      <c r="B14" s="294">
        <v>0</v>
      </c>
      <c r="C14" s="294">
        <v>0</v>
      </c>
      <c r="D14" s="294">
        <v>4834773.6104728887</v>
      </c>
      <c r="E14" s="294">
        <v>158870.69645289553</v>
      </c>
      <c r="F14" s="294">
        <v>1109629.7537998653</v>
      </c>
      <c r="G14" s="294">
        <v>43379</v>
      </c>
      <c r="H14" s="294">
        <v>458481.69415497046</v>
      </c>
      <c r="I14" s="295">
        <v>0</v>
      </c>
      <c r="J14" s="171">
        <f t="shared" si="0"/>
        <v>6605134.7548806192</v>
      </c>
      <c r="K14" s="294">
        <v>0</v>
      </c>
      <c r="L14" s="294">
        <v>0</v>
      </c>
      <c r="M14" s="294">
        <v>2284257.0835371548</v>
      </c>
      <c r="N14" s="294">
        <v>134530.45025908359</v>
      </c>
      <c r="O14" s="294">
        <v>763982.73749854753</v>
      </c>
      <c r="P14" s="294">
        <v>11300</v>
      </c>
      <c r="Q14" s="294">
        <v>262201.82811734168</v>
      </c>
      <c r="R14" s="295">
        <v>0</v>
      </c>
      <c r="S14" s="171">
        <f t="shared" si="1"/>
        <v>3456272.0994121274</v>
      </c>
      <c r="T14" s="294">
        <v>0</v>
      </c>
      <c r="U14" s="294">
        <v>0</v>
      </c>
      <c r="V14" s="294">
        <v>2306458.1422761781</v>
      </c>
      <c r="W14" s="294">
        <v>134859.70267889317</v>
      </c>
      <c r="X14" s="294">
        <v>489611.20655914949</v>
      </c>
      <c r="Y14" s="294">
        <v>11568</v>
      </c>
      <c r="Z14" s="294">
        <v>264034.26887376007</v>
      </c>
      <c r="AA14" s="295">
        <v>0</v>
      </c>
      <c r="AB14" s="182">
        <f>SUBTOTAL(9,U14:AA14)</f>
        <v>3206531.3203879809</v>
      </c>
      <c r="AD14" s="169" t="s">
        <v>282</v>
      </c>
      <c r="AE14" s="179">
        <v>0</v>
      </c>
      <c r="AF14" s="179">
        <v>0</v>
      </c>
      <c r="AG14" s="179">
        <v>4834773.6104728887</v>
      </c>
      <c r="AH14" s="179">
        <v>158870.69645289553</v>
      </c>
      <c r="AI14" s="179">
        <v>1109629.7537998653</v>
      </c>
      <c r="AJ14" s="179">
        <v>43379</v>
      </c>
      <c r="AK14" s="179">
        <v>458481.69415497046</v>
      </c>
      <c r="AL14" s="176">
        <v>0</v>
      </c>
      <c r="AM14" s="182">
        <f t="shared" si="2"/>
        <v>6605134.7548806192</v>
      </c>
      <c r="AN14" s="179">
        <v>0</v>
      </c>
      <c r="AO14" s="179">
        <v>0</v>
      </c>
      <c r="AP14" s="179">
        <v>2284257.0835371548</v>
      </c>
      <c r="AQ14" s="179">
        <v>134530.45025908359</v>
      </c>
      <c r="AR14" s="179">
        <v>763982.73749854753</v>
      </c>
      <c r="AS14" s="179">
        <v>11300</v>
      </c>
      <c r="AT14" s="179">
        <v>262201.82811734168</v>
      </c>
      <c r="AU14" s="176">
        <v>0</v>
      </c>
      <c r="AV14" s="177">
        <f t="shared" si="3"/>
        <v>3456272.0994121274</v>
      </c>
      <c r="AW14" s="179">
        <v>0</v>
      </c>
      <c r="AX14" s="179">
        <v>0</v>
      </c>
      <c r="AY14" s="179">
        <v>2306458.1422761781</v>
      </c>
      <c r="AZ14" s="179">
        <v>134859.70267889317</v>
      </c>
      <c r="BA14" s="179">
        <v>489611.20655914949</v>
      </c>
      <c r="BB14" s="179">
        <v>11568</v>
      </c>
      <c r="BC14" s="179">
        <v>264034.26887376007</v>
      </c>
      <c r="BD14" s="176">
        <v>0</v>
      </c>
      <c r="BE14" s="177">
        <f t="shared" si="4"/>
        <v>3206531.3203879809</v>
      </c>
    </row>
    <row r="15" spans="1:60" s="191" customFormat="1">
      <c r="A15" s="60" t="s">
        <v>283</v>
      </c>
      <c r="B15" s="294">
        <v>0</v>
      </c>
      <c r="C15" s="294">
        <v>0</v>
      </c>
      <c r="D15" s="294">
        <v>206205.78758375952</v>
      </c>
      <c r="E15" s="294">
        <v>0</v>
      </c>
      <c r="F15" s="294">
        <v>41695.497019314564</v>
      </c>
      <c r="G15" s="294">
        <v>1722</v>
      </c>
      <c r="H15" s="294">
        <v>7270.6657898521444</v>
      </c>
      <c r="I15" s="295">
        <v>0</v>
      </c>
      <c r="J15" s="171">
        <f t="shared" si="0"/>
        <v>256893.95039292623</v>
      </c>
      <c r="K15" s="294">
        <v>0</v>
      </c>
      <c r="L15" s="294">
        <v>0</v>
      </c>
      <c r="M15" s="294">
        <v>107171.43319120603</v>
      </c>
      <c r="N15" s="294">
        <v>0</v>
      </c>
      <c r="O15" s="294">
        <v>21661.395350179857</v>
      </c>
      <c r="P15" s="294">
        <v>347</v>
      </c>
      <c r="Q15" s="294">
        <v>3981.518853446506</v>
      </c>
      <c r="R15" s="295">
        <v>0</v>
      </c>
      <c r="S15" s="171">
        <f t="shared" si="1"/>
        <v>133161.34739483238</v>
      </c>
      <c r="T15" s="294">
        <v>0</v>
      </c>
      <c r="U15" s="294">
        <v>0</v>
      </c>
      <c r="V15" s="294">
        <v>103195.58978234546</v>
      </c>
      <c r="W15" s="294">
        <v>0</v>
      </c>
      <c r="X15" s="294">
        <v>17123.699344312779</v>
      </c>
      <c r="Y15" s="294">
        <v>358</v>
      </c>
      <c r="Z15" s="294">
        <v>4011.8135477911978</v>
      </c>
      <c r="AA15" s="295">
        <v>0</v>
      </c>
      <c r="AB15" s="182">
        <f t="shared" ref="AB15:AB35" si="5">SUBTOTAL(9,T15:AA15)</f>
        <v>124689.10267444943</v>
      </c>
      <c r="AD15" s="169" t="s">
        <v>283</v>
      </c>
      <c r="AE15" s="179">
        <v>0</v>
      </c>
      <c r="AF15" s="179">
        <v>0</v>
      </c>
      <c r="AG15" s="179">
        <v>206205.78758375952</v>
      </c>
      <c r="AH15" s="179">
        <v>0</v>
      </c>
      <c r="AI15" s="179">
        <v>41695.497019314564</v>
      </c>
      <c r="AJ15" s="179">
        <v>1722</v>
      </c>
      <c r="AK15" s="179">
        <v>7270.6657898521444</v>
      </c>
      <c r="AL15" s="176">
        <v>0</v>
      </c>
      <c r="AM15" s="182">
        <f t="shared" si="2"/>
        <v>256893.95039292623</v>
      </c>
      <c r="AN15" s="179">
        <v>0</v>
      </c>
      <c r="AO15" s="179">
        <v>0</v>
      </c>
      <c r="AP15" s="179">
        <v>107171.43319120603</v>
      </c>
      <c r="AQ15" s="179">
        <v>0</v>
      </c>
      <c r="AR15" s="179">
        <v>21661.395350179857</v>
      </c>
      <c r="AS15" s="179">
        <v>347</v>
      </c>
      <c r="AT15" s="179">
        <v>3981.518853446506</v>
      </c>
      <c r="AU15" s="176">
        <v>0</v>
      </c>
      <c r="AV15" s="177">
        <f t="shared" si="3"/>
        <v>133161.34739483238</v>
      </c>
      <c r="AW15" s="179">
        <v>0</v>
      </c>
      <c r="AX15" s="179">
        <v>0</v>
      </c>
      <c r="AY15" s="179">
        <v>103195.58978234546</v>
      </c>
      <c r="AZ15" s="179">
        <v>0</v>
      </c>
      <c r="BA15" s="179">
        <v>17123.699344312779</v>
      </c>
      <c r="BB15" s="179">
        <v>358</v>
      </c>
      <c r="BC15" s="179">
        <v>4011.8135477911978</v>
      </c>
      <c r="BD15" s="176">
        <v>0</v>
      </c>
      <c r="BE15" s="177">
        <f t="shared" si="4"/>
        <v>124689.10267444943</v>
      </c>
    </row>
    <row r="16" spans="1:60" s="193" customFormat="1" ht="14.45" customHeight="1">
      <c r="A16" s="60" t="s">
        <v>284</v>
      </c>
      <c r="B16" s="291">
        <v>0</v>
      </c>
      <c r="C16" s="291">
        <v>0</v>
      </c>
      <c r="D16" s="291">
        <v>1820805</v>
      </c>
      <c r="E16" s="291">
        <v>0</v>
      </c>
      <c r="F16" s="291">
        <v>11440.3212890625</v>
      </c>
      <c r="G16" s="291">
        <v>304785.90625</v>
      </c>
      <c r="H16" s="291">
        <v>10008.6611328125</v>
      </c>
      <c r="I16" s="291">
        <v>43744.671875</v>
      </c>
      <c r="J16" s="292">
        <f t="shared" si="0"/>
        <v>2190784.560546875</v>
      </c>
      <c r="K16" s="293">
        <v>0</v>
      </c>
      <c r="L16" s="293">
        <v>0</v>
      </c>
      <c r="M16" s="293">
        <v>1138829</v>
      </c>
      <c r="N16" s="293">
        <v>0</v>
      </c>
      <c r="O16" s="293">
        <v>611.09661865234375</v>
      </c>
      <c r="P16" s="293">
        <v>238428.234375</v>
      </c>
      <c r="Q16" s="293">
        <v>475.28518676757813</v>
      </c>
      <c r="R16" s="293">
        <v>32227.7109375</v>
      </c>
      <c r="S16" s="171">
        <f t="shared" si="1"/>
        <v>1410571.3271179199</v>
      </c>
      <c r="T16" s="293">
        <v>0</v>
      </c>
      <c r="U16" s="293">
        <v>0</v>
      </c>
      <c r="V16" s="293">
        <v>1138829</v>
      </c>
      <c r="W16" s="293">
        <v>0</v>
      </c>
      <c r="X16" s="293">
        <v>611.09661865234375</v>
      </c>
      <c r="Y16" s="293">
        <v>147463.46875</v>
      </c>
      <c r="Z16" s="293">
        <v>475.28518676757813</v>
      </c>
      <c r="AA16" s="293">
        <v>32227.7109375</v>
      </c>
      <c r="AB16" s="188">
        <f t="shared" si="5"/>
        <v>1319606.5614929199</v>
      </c>
      <c r="AD16" s="184" t="s">
        <v>284</v>
      </c>
      <c r="AE16" s="190">
        <v>0</v>
      </c>
      <c r="AF16" s="190">
        <v>0</v>
      </c>
      <c r="AG16" s="190">
        <v>1820805</v>
      </c>
      <c r="AH16" s="190">
        <v>0</v>
      </c>
      <c r="AI16" s="190">
        <v>11440.3212890625</v>
      </c>
      <c r="AJ16" s="190">
        <v>304785.90625</v>
      </c>
      <c r="AK16" s="190">
        <v>10008.6611328125</v>
      </c>
      <c r="AL16" s="190">
        <v>43744.671875</v>
      </c>
      <c r="AM16" s="189">
        <f t="shared" si="2"/>
        <v>2190784.560546875</v>
      </c>
      <c r="AN16" s="190">
        <v>0</v>
      </c>
      <c r="AO16" s="190">
        <v>0</v>
      </c>
      <c r="AP16" s="190">
        <v>1138829</v>
      </c>
      <c r="AQ16" s="190">
        <v>0</v>
      </c>
      <c r="AR16" s="190">
        <v>611.09661865234375</v>
      </c>
      <c r="AS16" s="190">
        <v>238428.234375</v>
      </c>
      <c r="AT16" s="190">
        <v>475.28518676757813</v>
      </c>
      <c r="AU16" s="190">
        <v>32227.7109375</v>
      </c>
      <c r="AV16" s="189">
        <f t="shared" si="3"/>
        <v>1410571.3271179199</v>
      </c>
      <c r="AW16" s="190">
        <v>0</v>
      </c>
      <c r="AX16" s="190">
        <v>0</v>
      </c>
      <c r="AY16" s="190">
        <v>1138829</v>
      </c>
      <c r="AZ16" s="190">
        <v>0</v>
      </c>
      <c r="BA16" s="190">
        <v>611.09661865234375</v>
      </c>
      <c r="BB16" s="190">
        <v>147463.46875</v>
      </c>
      <c r="BC16" s="190">
        <v>475.28518676757813</v>
      </c>
      <c r="BD16" s="190">
        <v>32227.7109375</v>
      </c>
      <c r="BE16" s="188">
        <f t="shared" si="4"/>
        <v>1319606.5614929199</v>
      </c>
    </row>
    <row r="17" spans="1:57" s="193" customFormat="1" ht="14.45" customHeight="1">
      <c r="A17" s="60" t="s">
        <v>285</v>
      </c>
      <c r="B17" s="291">
        <v>0</v>
      </c>
      <c r="C17" s="291">
        <v>0</v>
      </c>
      <c r="D17" s="291">
        <v>1985468.5</v>
      </c>
      <c r="E17" s="291">
        <v>0</v>
      </c>
      <c r="F17" s="291">
        <v>8367.890625</v>
      </c>
      <c r="G17" s="291">
        <v>299463.09375</v>
      </c>
      <c r="H17" s="291">
        <v>6226.6484375</v>
      </c>
      <c r="I17" s="291">
        <v>79191.5234375</v>
      </c>
      <c r="J17" s="292">
        <f t="shared" si="0"/>
        <v>2378717.65625</v>
      </c>
      <c r="K17" s="293">
        <v>0</v>
      </c>
      <c r="L17" s="293">
        <v>0</v>
      </c>
      <c r="M17" s="293">
        <v>1604281.125</v>
      </c>
      <c r="N17" s="293">
        <v>0</v>
      </c>
      <c r="O17" s="293">
        <v>5067.5576171875</v>
      </c>
      <c r="P17" s="293">
        <v>245976.28125</v>
      </c>
      <c r="Q17" s="293">
        <v>3106.922607421875</v>
      </c>
      <c r="R17" s="293">
        <v>53286.78125</v>
      </c>
      <c r="S17" s="171">
        <f t="shared" si="1"/>
        <v>1911718.6677246094</v>
      </c>
      <c r="T17" s="293">
        <v>0</v>
      </c>
      <c r="U17" s="293">
        <v>0</v>
      </c>
      <c r="V17" s="293">
        <v>1604281.125</v>
      </c>
      <c r="W17" s="293">
        <v>0</v>
      </c>
      <c r="X17" s="293">
        <v>5067.5576171875</v>
      </c>
      <c r="Y17" s="293">
        <v>198659.34375</v>
      </c>
      <c r="Z17" s="293">
        <v>3106.922607421875</v>
      </c>
      <c r="AA17" s="293">
        <v>53286.78125</v>
      </c>
      <c r="AB17" s="188">
        <f t="shared" si="5"/>
        <v>1864401.7302246094</v>
      </c>
      <c r="AD17" s="184" t="s">
        <v>285</v>
      </c>
      <c r="AE17" s="190">
        <v>0</v>
      </c>
      <c r="AF17" s="190">
        <v>0</v>
      </c>
      <c r="AG17" s="190">
        <v>1985468.5</v>
      </c>
      <c r="AH17" s="190">
        <v>0</v>
      </c>
      <c r="AI17" s="190">
        <v>8367.890625</v>
      </c>
      <c r="AJ17" s="190">
        <v>299463.09375</v>
      </c>
      <c r="AK17" s="190">
        <v>6226.6484375</v>
      </c>
      <c r="AL17" s="190">
        <v>79191.5234375</v>
      </c>
      <c r="AM17" s="188">
        <f t="shared" si="2"/>
        <v>2378717.65625</v>
      </c>
      <c r="AN17" s="190">
        <v>0</v>
      </c>
      <c r="AO17" s="190">
        <v>0</v>
      </c>
      <c r="AP17" s="190">
        <v>1604281.125</v>
      </c>
      <c r="AQ17" s="190">
        <v>0</v>
      </c>
      <c r="AR17" s="190">
        <v>5067.5576171875</v>
      </c>
      <c r="AS17" s="190">
        <v>245976.28125</v>
      </c>
      <c r="AT17" s="190">
        <v>3106.922607421875</v>
      </c>
      <c r="AU17" s="190">
        <v>53286.78125</v>
      </c>
      <c r="AV17" s="187">
        <f t="shared" si="3"/>
        <v>1911718.6677246094</v>
      </c>
      <c r="AW17" s="190">
        <v>0</v>
      </c>
      <c r="AX17" s="190">
        <v>0</v>
      </c>
      <c r="AY17" s="190">
        <v>1604281.125</v>
      </c>
      <c r="AZ17" s="190">
        <v>0</v>
      </c>
      <c r="BA17" s="190">
        <v>5067.5576171875</v>
      </c>
      <c r="BB17" s="190">
        <v>198659.34375</v>
      </c>
      <c r="BC17" s="190">
        <v>3106.922607421875</v>
      </c>
      <c r="BD17" s="190">
        <v>53286.78125</v>
      </c>
      <c r="BE17" s="188">
        <f t="shared" si="4"/>
        <v>1864401.7302246094</v>
      </c>
    </row>
    <row r="18" spans="1:57" s="191" customFormat="1">
      <c r="A18" s="60" t="s">
        <v>286</v>
      </c>
      <c r="B18" s="294">
        <v>75463.663542010559</v>
      </c>
      <c r="C18" s="294">
        <v>0</v>
      </c>
      <c r="D18" s="294">
        <v>11875952</v>
      </c>
      <c r="E18" s="294">
        <v>486580.84767878614</v>
      </c>
      <c r="F18" s="294">
        <v>3196194.5793664395</v>
      </c>
      <c r="G18" s="294">
        <v>52390</v>
      </c>
      <c r="H18" s="294">
        <v>1806274.2368820123</v>
      </c>
      <c r="I18" s="295">
        <v>0</v>
      </c>
      <c r="J18" s="171">
        <f t="shared" si="0"/>
        <v>17492855.327469248</v>
      </c>
      <c r="K18" s="294">
        <v>21762.968349898456</v>
      </c>
      <c r="L18" s="294">
        <v>0</v>
      </c>
      <c r="M18" s="294">
        <v>5298299</v>
      </c>
      <c r="N18" s="294">
        <v>385167.01268949418</v>
      </c>
      <c r="O18" s="294">
        <v>2202888.6817779704</v>
      </c>
      <c r="P18" s="294">
        <v>11218</v>
      </c>
      <c r="Q18" s="294">
        <v>1023402.7017825576</v>
      </c>
      <c r="R18" s="295">
        <v>0</v>
      </c>
      <c r="S18" s="171">
        <f t="shared" si="1"/>
        <v>8942738.3645999208</v>
      </c>
      <c r="T18" s="294">
        <v>22214.336879785253</v>
      </c>
      <c r="U18" s="294">
        <v>0</v>
      </c>
      <c r="V18" s="294">
        <v>4951809</v>
      </c>
      <c r="W18" s="294">
        <v>386363.49038209801</v>
      </c>
      <c r="X18" s="294">
        <v>1624443.8824358336</v>
      </c>
      <c r="Y18" s="294">
        <v>-20578</v>
      </c>
      <c r="Z18" s="294">
        <v>1030689.0767651359</v>
      </c>
      <c r="AA18" s="295">
        <v>0</v>
      </c>
      <c r="AB18" s="182">
        <f t="shared" si="5"/>
        <v>7994941.7864628518</v>
      </c>
      <c r="AD18" s="169" t="s">
        <v>286</v>
      </c>
      <c r="AE18" s="179">
        <v>75463.663542010559</v>
      </c>
      <c r="AF18" s="179">
        <v>0</v>
      </c>
      <c r="AG18" s="179">
        <v>11875952</v>
      </c>
      <c r="AH18" s="179">
        <v>486580.84767878614</v>
      </c>
      <c r="AI18" s="179">
        <v>3196194.5793664395</v>
      </c>
      <c r="AJ18" s="179">
        <v>52390</v>
      </c>
      <c r="AK18" s="179">
        <v>1806274.2368820123</v>
      </c>
      <c r="AL18" s="176">
        <v>0</v>
      </c>
      <c r="AM18" s="182">
        <f t="shared" si="2"/>
        <v>17492855.327469248</v>
      </c>
      <c r="AN18" s="179">
        <v>21762.968349898456</v>
      </c>
      <c r="AO18" s="179">
        <v>0</v>
      </c>
      <c r="AP18" s="179">
        <v>5298299</v>
      </c>
      <c r="AQ18" s="179">
        <v>385167.01268949418</v>
      </c>
      <c r="AR18" s="179">
        <v>2202888.6817779704</v>
      </c>
      <c r="AS18" s="179">
        <v>11218</v>
      </c>
      <c r="AT18" s="179">
        <v>1023402.7017825576</v>
      </c>
      <c r="AU18" s="176">
        <v>0</v>
      </c>
      <c r="AV18" s="177">
        <f t="shared" si="3"/>
        <v>8942738.3645999208</v>
      </c>
      <c r="AW18" s="179">
        <v>22214.336879785253</v>
      </c>
      <c r="AX18" s="179">
        <v>0</v>
      </c>
      <c r="AY18" s="179">
        <v>4951809</v>
      </c>
      <c r="AZ18" s="179">
        <v>386363.49038209801</v>
      </c>
      <c r="BA18" s="179">
        <v>1624443.8824358336</v>
      </c>
      <c r="BB18" s="179">
        <v>-20578</v>
      </c>
      <c r="BC18" s="179">
        <v>1030689.0767651359</v>
      </c>
      <c r="BD18" s="176">
        <v>0</v>
      </c>
      <c r="BE18" s="177">
        <f t="shared" si="4"/>
        <v>7994941.7864628518</v>
      </c>
    </row>
    <row r="19" spans="1:57" s="191" customFormat="1">
      <c r="A19" s="60" t="s">
        <v>287</v>
      </c>
      <c r="B19" s="294">
        <v>0</v>
      </c>
      <c r="C19" s="294">
        <v>0</v>
      </c>
      <c r="D19" s="294">
        <v>2598033.4231089703</v>
      </c>
      <c r="E19" s="294">
        <v>28853.922981717522</v>
      </c>
      <c r="F19" s="294">
        <v>686679.52550188173</v>
      </c>
      <c r="G19" s="294">
        <v>4132</v>
      </c>
      <c r="H19" s="294">
        <v>208911.27630635165</v>
      </c>
      <c r="I19" s="295">
        <v>0</v>
      </c>
      <c r="J19" s="171">
        <f t="shared" si="0"/>
        <v>3526610.1478989213</v>
      </c>
      <c r="K19" s="294">
        <v>0</v>
      </c>
      <c r="L19" s="294">
        <v>0</v>
      </c>
      <c r="M19" s="294">
        <v>1199974.0796155471</v>
      </c>
      <c r="N19" s="294">
        <v>23113.285735916168</v>
      </c>
      <c r="O19" s="294">
        <v>498605.24890486221</v>
      </c>
      <c r="P19" s="294">
        <v>1088</v>
      </c>
      <c r="Q19" s="294">
        <v>131909.54824450548</v>
      </c>
      <c r="R19" s="295">
        <v>0</v>
      </c>
      <c r="S19" s="171">
        <f t="shared" si="1"/>
        <v>1854690.1625008308</v>
      </c>
      <c r="T19" s="294">
        <v>0</v>
      </c>
      <c r="U19" s="294">
        <v>0</v>
      </c>
      <c r="V19" s="294">
        <v>1207120.7136429339</v>
      </c>
      <c r="W19" s="294">
        <v>23182.324119618494</v>
      </c>
      <c r="X19" s="294">
        <v>274817.49554767582</v>
      </c>
      <c r="Y19" s="294">
        <v>1114</v>
      </c>
      <c r="Z19" s="294">
        <v>132657.47161724477</v>
      </c>
      <c r="AA19" s="295">
        <v>0</v>
      </c>
      <c r="AB19" s="182">
        <f t="shared" si="5"/>
        <v>1638892.0049274727</v>
      </c>
      <c r="AD19" s="169" t="s">
        <v>287</v>
      </c>
      <c r="AE19" s="179">
        <v>0</v>
      </c>
      <c r="AF19" s="179">
        <v>0</v>
      </c>
      <c r="AG19" s="179">
        <v>2598033.4231089703</v>
      </c>
      <c r="AH19" s="179">
        <v>28853.922981717522</v>
      </c>
      <c r="AI19" s="179">
        <v>686679.52550188173</v>
      </c>
      <c r="AJ19" s="179">
        <v>4132</v>
      </c>
      <c r="AK19" s="179">
        <v>208911.27630635165</v>
      </c>
      <c r="AL19" s="176">
        <v>0</v>
      </c>
      <c r="AM19" s="182">
        <f t="shared" si="2"/>
        <v>3526610.1478989213</v>
      </c>
      <c r="AN19" s="179">
        <v>0</v>
      </c>
      <c r="AO19" s="179">
        <v>0</v>
      </c>
      <c r="AP19" s="179">
        <v>1199974.0796155471</v>
      </c>
      <c r="AQ19" s="179">
        <v>23113.285735916168</v>
      </c>
      <c r="AR19" s="179">
        <v>498605.24890486221</v>
      </c>
      <c r="AS19" s="179">
        <v>1088</v>
      </c>
      <c r="AT19" s="179">
        <v>131909.54824450548</v>
      </c>
      <c r="AU19" s="176">
        <v>0</v>
      </c>
      <c r="AV19" s="177">
        <f t="shared" si="3"/>
        <v>1854690.1625008308</v>
      </c>
      <c r="AW19" s="179">
        <v>0</v>
      </c>
      <c r="AX19" s="179">
        <v>0</v>
      </c>
      <c r="AY19" s="179">
        <v>1207120.7136429339</v>
      </c>
      <c r="AZ19" s="179">
        <v>23182.324119618494</v>
      </c>
      <c r="BA19" s="179">
        <v>274817.49554767582</v>
      </c>
      <c r="BB19" s="179">
        <v>1114</v>
      </c>
      <c r="BC19" s="179">
        <v>132657.47161724477</v>
      </c>
      <c r="BD19" s="176">
        <v>0</v>
      </c>
      <c r="BE19" s="177">
        <f t="shared" si="4"/>
        <v>1638892.0049274727</v>
      </c>
    </row>
    <row r="20" spans="1:57" s="191" customFormat="1">
      <c r="A20" s="60" t="s">
        <v>288</v>
      </c>
      <c r="B20" s="294">
        <v>0</v>
      </c>
      <c r="C20" s="294">
        <v>0</v>
      </c>
      <c r="D20" s="294">
        <v>1419841.418287324</v>
      </c>
      <c r="E20" s="294">
        <v>181088.18198685037</v>
      </c>
      <c r="F20" s="294">
        <v>293290.36473887868</v>
      </c>
      <c r="G20" s="294">
        <v>6973</v>
      </c>
      <c r="H20" s="294">
        <v>88081.495326125514</v>
      </c>
      <c r="I20" s="295">
        <v>0</v>
      </c>
      <c r="J20" s="171">
        <f t="shared" si="0"/>
        <v>1989274.4603391788</v>
      </c>
      <c r="K20" s="294">
        <v>0</v>
      </c>
      <c r="L20" s="294">
        <v>0</v>
      </c>
      <c r="M20" s="294">
        <v>650319.71373956418</v>
      </c>
      <c r="N20" s="294">
        <v>146491.61684558701</v>
      </c>
      <c r="O20" s="294">
        <v>194402.1343076519</v>
      </c>
      <c r="P20" s="294">
        <v>2248</v>
      </c>
      <c r="Q20" s="294">
        <v>54093.776266147463</v>
      </c>
      <c r="R20" s="295">
        <v>0</v>
      </c>
      <c r="S20" s="171">
        <f t="shared" si="1"/>
        <v>1047555.2411589506</v>
      </c>
      <c r="T20" s="294">
        <v>0</v>
      </c>
      <c r="U20" s="294">
        <v>0</v>
      </c>
      <c r="V20" s="294">
        <v>654055.24863425037</v>
      </c>
      <c r="W20" s="294">
        <v>128299.44135607613</v>
      </c>
      <c r="X20" s="294">
        <v>102425.0981046697</v>
      </c>
      <c r="Y20" s="294">
        <v>2288</v>
      </c>
      <c r="Z20" s="294">
        <v>54419.77179489343</v>
      </c>
      <c r="AA20" s="295">
        <v>0</v>
      </c>
      <c r="AB20" s="182">
        <f t="shared" si="5"/>
        <v>941487.55988988967</v>
      </c>
      <c r="AD20" s="169" t="s">
        <v>288</v>
      </c>
      <c r="AE20" s="179">
        <v>0</v>
      </c>
      <c r="AF20" s="179">
        <v>0</v>
      </c>
      <c r="AG20" s="179">
        <v>1419841.418287324</v>
      </c>
      <c r="AH20" s="179">
        <v>181088.18198685037</v>
      </c>
      <c r="AI20" s="179">
        <v>293290.36473887868</v>
      </c>
      <c r="AJ20" s="179">
        <v>6973</v>
      </c>
      <c r="AK20" s="179">
        <v>88081.495326125514</v>
      </c>
      <c r="AL20" s="176">
        <v>0</v>
      </c>
      <c r="AM20" s="182">
        <f t="shared" si="2"/>
        <v>1989274.4603391788</v>
      </c>
      <c r="AN20" s="179">
        <v>0</v>
      </c>
      <c r="AO20" s="179">
        <v>0</v>
      </c>
      <c r="AP20" s="179">
        <v>650319.71373956418</v>
      </c>
      <c r="AQ20" s="179">
        <v>146491.61684558701</v>
      </c>
      <c r="AR20" s="179">
        <v>194402.1343076519</v>
      </c>
      <c r="AS20" s="179">
        <v>2248</v>
      </c>
      <c r="AT20" s="179">
        <v>54093.776266147463</v>
      </c>
      <c r="AU20" s="176">
        <v>0</v>
      </c>
      <c r="AV20" s="177">
        <f t="shared" si="3"/>
        <v>1047555.2411589506</v>
      </c>
      <c r="AW20" s="179">
        <v>0</v>
      </c>
      <c r="AX20" s="179">
        <v>0</v>
      </c>
      <c r="AY20" s="179">
        <v>654055.24863425037</v>
      </c>
      <c r="AZ20" s="179">
        <v>128299.44135607613</v>
      </c>
      <c r="BA20" s="179">
        <v>102425.0981046697</v>
      </c>
      <c r="BB20" s="179">
        <v>2288</v>
      </c>
      <c r="BC20" s="179">
        <v>54419.77179489343</v>
      </c>
      <c r="BD20" s="176">
        <v>0</v>
      </c>
      <c r="BE20" s="177">
        <f t="shared" si="4"/>
        <v>941487.55988988967</v>
      </c>
    </row>
    <row r="21" spans="1:57" s="191" customFormat="1">
      <c r="A21" s="60" t="s">
        <v>289</v>
      </c>
      <c r="B21" s="294">
        <v>0</v>
      </c>
      <c r="C21" s="294">
        <v>0</v>
      </c>
      <c r="D21" s="294">
        <v>4886882.0944690732</v>
      </c>
      <c r="E21" s="294">
        <v>272661.97731398046</v>
      </c>
      <c r="F21" s="294">
        <v>770980.69345045881</v>
      </c>
      <c r="G21" s="294">
        <v>2254</v>
      </c>
      <c r="H21" s="294">
        <v>475256.00565556157</v>
      </c>
      <c r="I21" s="295">
        <v>0</v>
      </c>
      <c r="J21" s="171">
        <f t="shared" si="0"/>
        <v>6408034.7708890745</v>
      </c>
      <c r="K21" s="294">
        <v>0</v>
      </c>
      <c r="L21" s="294">
        <v>0</v>
      </c>
      <c r="M21" s="294">
        <v>2136383.459872677</v>
      </c>
      <c r="N21" s="294">
        <v>240505.0930811078</v>
      </c>
      <c r="O21" s="294">
        <v>512341.37978791341</v>
      </c>
      <c r="P21" s="294">
        <v>319</v>
      </c>
      <c r="Q21" s="294">
        <v>286393.51412260905</v>
      </c>
      <c r="R21" s="295">
        <v>0</v>
      </c>
      <c r="S21" s="171">
        <f t="shared" si="1"/>
        <v>3175942.4468643074</v>
      </c>
      <c r="T21" s="294">
        <v>0</v>
      </c>
      <c r="U21" s="294">
        <v>0</v>
      </c>
      <c r="V21" s="294">
        <v>2154669.953318933</v>
      </c>
      <c r="W21" s="294">
        <v>241002.85324805189</v>
      </c>
      <c r="X21" s="294">
        <v>52171.175336815591</v>
      </c>
      <c r="Y21" s="294">
        <v>335</v>
      </c>
      <c r="Z21" s="294">
        <v>288190.80756899528</v>
      </c>
      <c r="AA21" s="295">
        <v>0</v>
      </c>
      <c r="AB21" s="182">
        <f t="shared" si="5"/>
        <v>2736369.7894727956</v>
      </c>
      <c r="AD21" s="169" t="s">
        <v>289</v>
      </c>
      <c r="AE21" s="179">
        <v>0</v>
      </c>
      <c r="AF21" s="179">
        <v>0</v>
      </c>
      <c r="AG21" s="179">
        <v>4886882.0944690732</v>
      </c>
      <c r="AH21" s="179">
        <v>272661.97731398046</v>
      </c>
      <c r="AI21" s="179">
        <v>770980.69345045881</v>
      </c>
      <c r="AJ21" s="179">
        <v>2254</v>
      </c>
      <c r="AK21" s="179">
        <v>475256.00565556157</v>
      </c>
      <c r="AL21" s="176">
        <v>0</v>
      </c>
      <c r="AM21" s="182">
        <f t="shared" si="2"/>
        <v>6408034.7708890745</v>
      </c>
      <c r="AN21" s="179">
        <v>0</v>
      </c>
      <c r="AO21" s="179">
        <v>0</v>
      </c>
      <c r="AP21" s="179">
        <v>2136383.459872677</v>
      </c>
      <c r="AQ21" s="179">
        <v>240505.0930811078</v>
      </c>
      <c r="AR21" s="179">
        <v>512341.37978791341</v>
      </c>
      <c r="AS21" s="179">
        <v>319</v>
      </c>
      <c r="AT21" s="179">
        <v>286393.51412260905</v>
      </c>
      <c r="AU21" s="176">
        <v>0</v>
      </c>
      <c r="AV21" s="177">
        <f t="shared" si="3"/>
        <v>3175942.4468643074</v>
      </c>
      <c r="AW21" s="179">
        <v>0</v>
      </c>
      <c r="AX21" s="179">
        <v>0</v>
      </c>
      <c r="AY21" s="179">
        <v>2154669.953318933</v>
      </c>
      <c r="AZ21" s="179">
        <v>241002.85324805189</v>
      </c>
      <c r="BA21" s="179">
        <v>52171.175336815591</v>
      </c>
      <c r="BB21" s="179">
        <v>335</v>
      </c>
      <c r="BC21" s="179">
        <v>288190.80756899528</v>
      </c>
      <c r="BD21" s="176">
        <v>0</v>
      </c>
      <c r="BE21" s="177">
        <f t="shared" si="4"/>
        <v>2736369.7894727956</v>
      </c>
    </row>
    <row r="22" spans="1:57" s="193" customFormat="1" ht="14.45" customHeight="1">
      <c r="A22" s="60" t="s">
        <v>290</v>
      </c>
      <c r="B22" s="291">
        <v>548.89874267578125</v>
      </c>
      <c r="C22" s="291">
        <v>0</v>
      </c>
      <c r="D22" s="291">
        <v>2493313.25</v>
      </c>
      <c r="E22" s="291">
        <v>0</v>
      </c>
      <c r="F22" s="291">
        <v>24343.48046875</v>
      </c>
      <c r="G22" s="291">
        <v>548923.25</v>
      </c>
      <c r="H22" s="291">
        <v>11998.1865234375</v>
      </c>
      <c r="I22" s="291">
        <v>119294.5390625</v>
      </c>
      <c r="J22" s="292">
        <f t="shared" si="0"/>
        <v>3198421.6047973633</v>
      </c>
      <c r="K22" s="293">
        <v>259.05361938476563</v>
      </c>
      <c r="L22" s="293">
        <v>0</v>
      </c>
      <c r="M22" s="293">
        <v>1730002.875</v>
      </c>
      <c r="N22" s="293">
        <v>0</v>
      </c>
      <c r="O22" s="293">
        <v>19567.107421875</v>
      </c>
      <c r="P22" s="293">
        <v>359764.5</v>
      </c>
      <c r="Q22" s="293">
        <v>4958.5908203125</v>
      </c>
      <c r="R22" s="293">
        <v>87923.2109375</v>
      </c>
      <c r="S22" s="171">
        <f t="shared" si="1"/>
        <v>2202475.3377990723</v>
      </c>
      <c r="T22" s="293">
        <v>259.05361938476563</v>
      </c>
      <c r="U22" s="293">
        <v>0</v>
      </c>
      <c r="V22" s="293">
        <v>1730002.875</v>
      </c>
      <c r="W22" s="293">
        <v>0</v>
      </c>
      <c r="X22" s="293">
        <v>19567.107421875</v>
      </c>
      <c r="Y22" s="293">
        <v>269188.4375</v>
      </c>
      <c r="Z22" s="293">
        <v>4958.5908203125</v>
      </c>
      <c r="AA22" s="293">
        <v>87923.2109375</v>
      </c>
      <c r="AB22" s="188">
        <f t="shared" si="5"/>
        <v>2111899.2752990723</v>
      </c>
      <c r="AD22" s="184" t="s">
        <v>290</v>
      </c>
      <c r="AE22" s="190">
        <v>548.89874267578125</v>
      </c>
      <c r="AF22" s="190">
        <v>0</v>
      </c>
      <c r="AG22" s="190">
        <v>2493313.25</v>
      </c>
      <c r="AH22" s="190">
        <v>0</v>
      </c>
      <c r="AI22" s="190">
        <v>24343.48046875</v>
      </c>
      <c r="AJ22" s="190">
        <v>548923.25</v>
      </c>
      <c r="AK22" s="190">
        <v>11998.1865234375</v>
      </c>
      <c r="AL22" s="190">
        <v>119294.5390625</v>
      </c>
      <c r="AM22" s="188">
        <f t="shared" si="2"/>
        <v>3198421.6047973633</v>
      </c>
      <c r="AN22" s="190">
        <v>259.05361938476563</v>
      </c>
      <c r="AO22" s="190">
        <v>0</v>
      </c>
      <c r="AP22" s="190">
        <v>1730002.875</v>
      </c>
      <c r="AQ22" s="190">
        <v>0</v>
      </c>
      <c r="AR22" s="190">
        <v>19567.107421875</v>
      </c>
      <c r="AS22" s="190">
        <v>359764.5</v>
      </c>
      <c r="AT22" s="190">
        <v>4958.5908203125</v>
      </c>
      <c r="AU22" s="190">
        <v>87923.2109375</v>
      </c>
      <c r="AV22" s="185">
        <f t="shared" si="3"/>
        <v>2202475.3377990723</v>
      </c>
      <c r="AW22" s="190">
        <v>259.05361938476563</v>
      </c>
      <c r="AX22" s="190">
        <v>0</v>
      </c>
      <c r="AY22" s="190">
        <v>1730002.875</v>
      </c>
      <c r="AZ22" s="190">
        <v>0</v>
      </c>
      <c r="BA22" s="190">
        <v>19567.107421875</v>
      </c>
      <c r="BB22" s="190">
        <v>269188.4375</v>
      </c>
      <c r="BC22" s="190">
        <v>4958.5908203125</v>
      </c>
      <c r="BD22" s="190">
        <v>87923.2109375</v>
      </c>
      <c r="BE22" s="185">
        <f t="shared" si="4"/>
        <v>2111899.2752990723</v>
      </c>
    </row>
    <row r="23" spans="1:57" s="191" customFormat="1">
      <c r="A23" s="60" t="s">
        <v>291</v>
      </c>
      <c r="B23" s="294">
        <v>0</v>
      </c>
      <c r="C23" s="294">
        <v>0</v>
      </c>
      <c r="D23" s="294">
        <v>947843.19253932661</v>
      </c>
      <c r="E23" s="294">
        <v>177952.54114008803</v>
      </c>
      <c r="F23" s="294">
        <v>152883.55384389911</v>
      </c>
      <c r="G23" s="294">
        <v>9334</v>
      </c>
      <c r="H23" s="294">
        <v>67115.45029132886</v>
      </c>
      <c r="I23" s="295">
        <v>0</v>
      </c>
      <c r="J23" s="171">
        <f t="shared" si="0"/>
        <v>1355128.7378146427</v>
      </c>
      <c r="K23" s="294">
        <v>0</v>
      </c>
      <c r="L23" s="294">
        <v>0</v>
      </c>
      <c r="M23" s="294">
        <v>417721.12127707893</v>
      </c>
      <c r="N23" s="294">
        <v>160933.51335654978</v>
      </c>
      <c r="O23" s="294">
        <v>105204.83834120451</v>
      </c>
      <c r="P23" s="294">
        <v>3991</v>
      </c>
      <c r="Q23" s="294">
        <v>40784.810883878054</v>
      </c>
      <c r="R23" s="295">
        <v>0</v>
      </c>
      <c r="S23" s="171">
        <f t="shared" si="1"/>
        <v>728635.28385871113</v>
      </c>
      <c r="T23" s="294">
        <v>0</v>
      </c>
      <c r="U23" s="294">
        <v>0</v>
      </c>
      <c r="V23" s="294">
        <v>388970.95628430066</v>
      </c>
      <c r="W23" s="294">
        <v>159517.88117984802</v>
      </c>
      <c r="X23" s="294">
        <v>-17062.335398573061</v>
      </c>
      <c r="Y23" s="294">
        <v>4038</v>
      </c>
      <c r="Z23" s="294">
        <v>41036.24081002154</v>
      </c>
      <c r="AA23" s="295">
        <v>0</v>
      </c>
      <c r="AB23" s="182">
        <f t="shared" si="5"/>
        <v>576500.74287559709</v>
      </c>
      <c r="AD23" s="169" t="s">
        <v>291</v>
      </c>
      <c r="AE23" s="179">
        <v>0</v>
      </c>
      <c r="AF23" s="179">
        <v>0</v>
      </c>
      <c r="AG23" s="179">
        <v>947843.19253932661</v>
      </c>
      <c r="AH23" s="179">
        <v>177952.54114008803</v>
      </c>
      <c r="AI23" s="179">
        <v>152883.55384389911</v>
      </c>
      <c r="AJ23" s="179">
        <v>9334</v>
      </c>
      <c r="AK23" s="179">
        <v>67115.45029132886</v>
      </c>
      <c r="AL23" s="176">
        <v>0</v>
      </c>
      <c r="AM23" s="182">
        <f t="shared" si="2"/>
        <v>1355128.7378146427</v>
      </c>
      <c r="AN23" s="179">
        <v>0</v>
      </c>
      <c r="AO23" s="179">
        <v>0</v>
      </c>
      <c r="AP23" s="179">
        <v>417721.12127707893</v>
      </c>
      <c r="AQ23" s="179">
        <v>160933.51335654978</v>
      </c>
      <c r="AR23" s="179">
        <v>105204.83834120451</v>
      </c>
      <c r="AS23" s="179">
        <v>3991</v>
      </c>
      <c r="AT23" s="179">
        <v>40784.810883878054</v>
      </c>
      <c r="AU23" s="176">
        <v>0</v>
      </c>
      <c r="AV23" s="177">
        <f t="shared" si="3"/>
        <v>728635.28385871113</v>
      </c>
      <c r="AW23" s="179">
        <v>0</v>
      </c>
      <c r="AX23" s="179">
        <v>0</v>
      </c>
      <c r="AY23" s="179">
        <v>388970.95628430066</v>
      </c>
      <c r="AZ23" s="179">
        <v>159517.88117984802</v>
      </c>
      <c r="BA23" s="179">
        <v>-17062.335398573061</v>
      </c>
      <c r="BB23" s="179">
        <v>4038</v>
      </c>
      <c r="BC23" s="179">
        <v>41036.24081002154</v>
      </c>
      <c r="BD23" s="176">
        <v>0</v>
      </c>
      <c r="BE23" s="177">
        <f t="shared" si="4"/>
        <v>576500.74287559709</v>
      </c>
    </row>
    <row r="24" spans="1:57" s="191" customFormat="1">
      <c r="A24" s="60" t="s">
        <v>292</v>
      </c>
      <c r="B24" s="294">
        <v>0</v>
      </c>
      <c r="C24" s="294">
        <v>0</v>
      </c>
      <c r="D24" s="294">
        <v>763752.79073254392</v>
      </c>
      <c r="E24" s="294">
        <v>160.98739055999999</v>
      </c>
      <c r="F24" s="294">
        <v>99093.922585460095</v>
      </c>
      <c r="G24" s="294">
        <v>1584</v>
      </c>
      <c r="H24" s="294">
        <v>21813.273943367538</v>
      </c>
      <c r="I24" s="295">
        <v>0</v>
      </c>
      <c r="J24" s="171">
        <f t="shared" si="0"/>
        <v>886404.97465193155</v>
      </c>
      <c r="K24" s="294">
        <v>0</v>
      </c>
      <c r="L24" s="294">
        <v>0</v>
      </c>
      <c r="M24" s="294">
        <v>310743.14624696667</v>
      </c>
      <c r="N24" s="294">
        <v>136.839281976</v>
      </c>
      <c r="O24" s="294">
        <v>61706.064683143071</v>
      </c>
      <c r="P24" s="294">
        <v>389</v>
      </c>
      <c r="Q24" s="294">
        <v>14417.673709497523</v>
      </c>
      <c r="R24" s="295">
        <v>0</v>
      </c>
      <c r="S24" s="171">
        <f t="shared" si="1"/>
        <v>387392.72392158321</v>
      </c>
      <c r="T24" s="295">
        <v>0</v>
      </c>
      <c r="U24" s="294">
        <v>0</v>
      </c>
      <c r="V24" s="294">
        <v>279219.33123514033</v>
      </c>
      <c r="W24" s="294">
        <v>137.169306126648</v>
      </c>
      <c r="X24" s="294">
        <v>19362.550021543626</v>
      </c>
      <c r="Y24" s="294">
        <v>2.6732588236390713</v>
      </c>
      <c r="Z24" s="294">
        <v>14491.25618507798</v>
      </c>
      <c r="AA24" s="295">
        <v>0</v>
      </c>
      <c r="AB24" s="182">
        <f t="shared" si="5"/>
        <v>313212.98000671226</v>
      </c>
      <c r="AD24" s="169" t="s">
        <v>292</v>
      </c>
      <c r="AE24" s="179">
        <v>0</v>
      </c>
      <c r="AF24" s="179">
        <v>0</v>
      </c>
      <c r="AG24" s="179">
        <v>763752.79073254392</v>
      </c>
      <c r="AH24" s="179">
        <v>160.98739055999999</v>
      </c>
      <c r="AI24" s="179">
        <v>99093.922585460095</v>
      </c>
      <c r="AJ24" s="179">
        <v>1584</v>
      </c>
      <c r="AK24" s="179">
        <v>21813.273943367538</v>
      </c>
      <c r="AL24" s="176">
        <v>0</v>
      </c>
      <c r="AM24" s="182">
        <f t="shared" si="2"/>
        <v>886404.97465193155</v>
      </c>
      <c r="AN24" s="179">
        <v>0</v>
      </c>
      <c r="AO24" s="179">
        <v>0</v>
      </c>
      <c r="AP24" s="179">
        <v>310743.14624696667</v>
      </c>
      <c r="AQ24" s="179">
        <v>136.839281976</v>
      </c>
      <c r="AR24" s="179">
        <v>61706.064683143071</v>
      </c>
      <c r="AS24" s="179">
        <v>389</v>
      </c>
      <c r="AT24" s="179">
        <v>14417.673709497523</v>
      </c>
      <c r="AU24" s="176">
        <v>0</v>
      </c>
      <c r="AV24" s="177">
        <f t="shared" si="3"/>
        <v>387392.72392158321</v>
      </c>
      <c r="AW24" s="176">
        <v>0</v>
      </c>
      <c r="AX24" s="179">
        <v>0</v>
      </c>
      <c r="AY24" s="179">
        <v>279219.33123514033</v>
      </c>
      <c r="AZ24" s="179">
        <v>137.169306126648</v>
      </c>
      <c r="BA24" s="179">
        <v>19362.550021543626</v>
      </c>
      <c r="BB24" s="179">
        <v>2.6732588236390713</v>
      </c>
      <c r="BC24" s="179">
        <v>14491.25618507798</v>
      </c>
      <c r="BD24" s="176">
        <v>0</v>
      </c>
      <c r="BE24" s="177">
        <f t="shared" si="4"/>
        <v>313212.98000671226</v>
      </c>
    </row>
    <row r="25" spans="1:57" s="191" customFormat="1">
      <c r="A25" s="60" t="s">
        <v>293</v>
      </c>
      <c r="B25" s="294">
        <v>0</v>
      </c>
      <c r="C25" s="294">
        <v>0</v>
      </c>
      <c r="D25" s="294">
        <v>1077770.2136749418</v>
      </c>
      <c r="E25" s="294">
        <v>95516.075854959985</v>
      </c>
      <c r="F25" s="294">
        <v>176667.41232781662</v>
      </c>
      <c r="G25" s="294">
        <v>6474</v>
      </c>
      <c r="H25" s="294">
        <v>101710.95102431823</v>
      </c>
      <c r="I25" s="295">
        <v>0</v>
      </c>
      <c r="J25" s="171">
        <f t="shared" si="0"/>
        <v>1458138.6528820368</v>
      </c>
      <c r="K25" s="294">
        <v>0</v>
      </c>
      <c r="L25" s="294">
        <v>0</v>
      </c>
      <c r="M25" s="294">
        <v>417754.61685784673</v>
      </c>
      <c r="N25" s="294">
        <v>90346.201057360129</v>
      </c>
      <c r="O25" s="294">
        <v>117902.86892306193</v>
      </c>
      <c r="P25" s="294">
        <v>1756</v>
      </c>
      <c r="Q25" s="294">
        <v>66164.670987464749</v>
      </c>
      <c r="R25" s="295">
        <v>0</v>
      </c>
      <c r="S25" s="171">
        <f t="shared" si="1"/>
        <v>693924.35782573349</v>
      </c>
      <c r="T25" s="294">
        <v>0</v>
      </c>
      <c r="U25" s="294">
        <v>0</v>
      </c>
      <c r="V25" s="294">
        <v>422353.98100537574</v>
      </c>
      <c r="W25" s="294">
        <v>90477.906256798276</v>
      </c>
      <c r="X25" s="294">
        <v>43862.197154601214</v>
      </c>
      <c r="Y25" s="294">
        <v>1796</v>
      </c>
      <c r="Z25" s="294">
        <v>66515.205898747052</v>
      </c>
      <c r="AA25" s="295">
        <v>0</v>
      </c>
      <c r="AB25" s="182">
        <f t="shared" si="5"/>
        <v>625005.29031552235</v>
      </c>
      <c r="AD25" s="169" t="s">
        <v>293</v>
      </c>
      <c r="AE25" s="179">
        <v>0</v>
      </c>
      <c r="AF25" s="179">
        <v>0</v>
      </c>
      <c r="AG25" s="179">
        <v>1077770.2136749418</v>
      </c>
      <c r="AH25" s="179">
        <v>95516.075854959985</v>
      </c>
      <c r="AI25" s="179">
        <v>176667.41232781662</v>
      </c>
      <c r="AJ25" s="179">
        <v>6474</v>
      </c>
      <c r="AK25" s="179">
        <v>101710.95102431823</v>
      </c>
      <c r="AL25" s="176">
        <v>0</v>
      </c>
      <c r="AM25" s="182">
        <f t="shared" si="2"/>
        <v>1458138.6528820368</v>
      </c>
      <c r="AN25" s="179">
        <v>0</v>
      </c>
      <c r="AO25" s="179">
        <v>0</v>
      </c>
      <c r="AP25" s="179">
        <v>417754.61685784673</v>
      </c>
      <c r="AQ25" s="179">
        <v>90346.201057360129</v>
      </c>
      <c r="AR25" s="179">
        <v>117902.86892306193</v>
      </c>
      <c r="AS25" s="179">
        <v>1756</v>
      </c>
      <c r="AT25" s="179">
        <v>66164.670987464749</v>
      </c>
      <c r="AU25" s="176">
        <v>0</v>
      </c>
      <c r="AV25" s="177">
        <f t="shared" si="3"/>
        <v>693924.35782573349</v>
      </c>
      <c r="AW25" s="179">
        <v>0</v>
      </c>
      <c r="AX25" s="179">
        <v>0</v>
      </c>
      <c r="AY25" s="179">
        <v>422353.98100537574</v>
      </c>
      <c r="AZ25" s="179">
        <v>90477.906256798276</v>
      </c>
      <c r="BA25" s="179">
        <v>43862.197154601214</v>
      </c>
      <c r="BB25" s="179">
        <v>1796</v>
      </c>
      <c r="BC25" s="179">
        <v>66515.205898747052</v>
      </c>
      <c r="BD25" s="176">
        <v>0</v>
      </c>
      <c r="BE25" s="177">
        <f t="shared" si="4"/>
        <v>625005.29031552235</v>
      </c>
    </row>
    <row r="26" spans="1:57" s="191" customFormat="1">
      <c r="A26" s="60" t="s">
        <v>294</v>
      </c>
      <c r="B26" s="294">
        <v>20215.288895530321</v>
      </c>
      <c r="C26" s="294">
        <v>0</v>
      </c>
      <c r="D26" s="294">
        <v>19203957.741184782</v>
      </c>
      <c r="E26" s="294">
        <v>575158.3398270231</v>
      </c>
      <c r="F26" s="294">
        <v>6370865.955119431</v>
      </c>
      <c r="G26" s="294">
        <v>77426</v>
      </c>
      <c r="H26" s="294">
        <v>4181497.7935455511</v>
      </c>
      <c r="I26" s="295">
        <v>0</v>
      </c>
      <c r="J26" s="171">
        <f t="shared" si="0"/>
        <v>30429121.118572317</v>
      </c>
      <c r="K26" s="294">
        <v>4777.8486526326797</v>
      </c>
      <c r="L26" s="294">
        <v>0</v>
      </c>
      <c r="M26" s="294">
        <v>9307985.5186649971</v>
      </c>
      <c r="N26" s="294">
        <v>394922.04615162028</v>
      </c>
      <c r="O26" s="294">
        <v>4574332.0332855498</v>
      </c>
      <c r="P26" s="294">
        <v>5039</v>
      </c>
      <c r="Q26" s="294">
        <v>2483102.1903870041</v>
      </c>
      <c r="R26" s="295">
        <v>0</v>
      </c>
      <c r="S26" s="171">
        <f t="shared" si="1"/>
        <v>16770158.637141801</v>
      </c>
      <c r="T26" s="294">
        <v>4906.1260232284931</v>
      </c>
      <c r="U26" s="294">
        <v>0</v>
      </c>
      <c r="V26" s="294">
        <v>9251100.4379102923</v>
      </c>
      <c r="W26" s="294">
        <v>396713.73045625834</v>
      </c>
      <c r="X26" s="294">
        <v>3436230.2499430738</v>
      </c>
      <c r="Y26" s="294">
        <v>5285</v>
      </c>
      <c r="Z26" s="294">
        <v>2499172.4574026591</v>
      </c>
      <c r="AA26" s="295">
        <v>0</v>
      </c>
      <c r="AB26" s="182">
        <f t="shared" si="5"/>
        <v>15593408.001735514</v>
      </c>
      <c r="AD26" s="169" t="s">
        <v>294</v>
      </c>
      <c r="AE26" s="179">
        <v>20215.288895530321</v>
      </c>
      <c r="AF26" s="179">
        <v>0</v>
      </c>
      <c r="AG26" s="179">
        <v>19203957.741184782</v>
      </c>
      <c r="AH26" s="179">
        <v>575158.3398270231</v>
      </c>
      <c r="AI26" s="179">
        <v>6370865.955119431</v>
      </c>
      <c r="AJ26" s="179">
        <v>77426</v>
      </c>
      <c r="AK26" s="179">
        <v>4181497.7935455511</v>
      </c>
      <c r="AL26" s="176">
        <v>0</v>
      </c>
      <c r="AM26" s="182">
        <f t="shared" si="2"/>
        <v>30429121.118572317</v>
      </c>
      <c r="AN26" s="179">
        <v>4777.8486526326797</v>
      </c>
      <c r="AO26" s="179">
        <v>0</v>
      </c>
      <c r="AP26" s="179">
        <v>9307985.5186649971</v>
      </c>
      <c r="AQ26" s="179">
        <v>394922.04615162028</v>
      </c>
      <c r="AR26" s="179">
        <v>4574332.0332855498</v>
      </c>
      <c r="AS26" s="179">
        <v>5039</v>
      </c>
      <c r="AT26" s="179">
        <v>2483102.1903870041</v>
      </c>
      <c r="AU26" s="176">
        <v>0</v>
      </c>
      <c r="AV26" s="177">
        <f t="shared" si="3"/>
        <v>16770158.637141801</v>
      </c>
      <c r="AW26" s="179">
        <v>4906.1260232284931</v>
      </c>
      <c r="AX26" s="179">
        <v>0</v>
      </c>
      <c r="AY26" s="179">
        <v>9251100.4379102923</v>
      </c>
      <c r="AZ26" s="179">
        <v>396713.73045625834</v>
      </c>
      <c r="BA26" s="179">
        <v>3436230.2499430738</v>
      </c>
      <c r="BB26" s="179">
        <v>5285</v>
      </c>
      <c r="BC26" s="179">
        <v>2499172.4574026591</v>
      </c>
      <c r="BD26" s="176">
        <v>0</v>
      </c>
      <c r="BE26" s="177">
        <f t="shared" si="4"/>
        <v>15593408.001735514</v>
      </c>
    </row>
    <row r="27" spans="1:57" s="191" customFormat="1">
      <c r="A27" s="60" t="s">
        <v>295</v>
      </c>
      <c r="B27" s="294">
        <v>7291.0160005096795</v>
      </c>
      <c r="C27" s="294">
        <v>0</v>
      </c>
      <c r="D27" s="294">
        <v>9007272.3291842956</v>
      </c>
      <c r="E27" s="294">
        <v>495168.60427868582</v>
      </c>
      <c r="F27" s="294">
        <v>1447177.9198579732</v>
      </c>
      <c r="G27" s="294">
        <v>100754</v>
      </c>
      <c r="H27" s="294">
        <v>793186.46239290142</v>
      </c>
      <c r="I27" s="295">
        <v>0</v>
      </c>
      <c r="J27" s="171">
        <f t="shared" si="0"/>
        <v>11850850.331714366</v>
      </c>
      <c r="K27" s="294">
        <v>1982.2486489189127</v>
      </c>
      <c r="L27" s="294">
        <v>0</v>
      </c>
      <c r="M27" s="294">
        <v>3411782.4542450081</v>
      </c>
      <c r="N27" s="294">
        <v>436161.4671687368</v>
      </c>
      <c r="O27" s="294">
        <v>958708.7373290566</v>
      </c>
      <c r="P27" s="294">
        <v>21111</v>
      </c>
      <c r="Q27" s="294">
        <v>475696.40621991194</v>
      </c>
      <c r="R27" s="295">
        <v>0</v>
      </c>
      <c r="S27" s="171">
        <f t="shared" si="1"/>
        <v>5305442.3136116322</v>
      </c>
      <c r="T27" s="294">
        <v>2026.7010363805578</v>
      </c>
      <c r="U27" s="294">
        <v>0</v>
      </c>
      <c r="V27" s="294">
        <v>3401258.0287927338</v>
      </c>
      <c r="W27" s="294">
        <v>437069.68573278509</v>
      </c>
      <c r="X27" s="294">
        <v>350641.38508778607</v>
      </c>
      <c r="Y27" s="294">
        <v>21769</v>
      </c>
      <c r="Z27" s="294">
        <v>478712.02307551575</v>
      </c>
      <c r="AA27" s="295">
        <v>0</v>
      </c>
      <c r="AB27" s="182">
        <f t="shared" si="5"/>
        <v>4691476.8237252012</v>
      </c>
      <c r="AD27" s="169" t="s">
        <v>295</v>
      </c>
      <c r="AE27" s="179">
        <v>7291.0160005096795</v>
      </c>
      <c r="AF27" s="179">
        <v>0</v>
      </c>
      <c r="AG27" s="179">
        <v>9007272.3291842956</v>
      </c>
      <c r="AH27" s="179">
        <v>495168.60427868582</v>
      </c>
      <c r="AI27" s="179">
        <v>1447177.9198579732</v>
      </c>
      <c r="AJ27" s="179">
        <v>100754</v>
      </c>
      <c r="AK27" s="179">
        <v>793186.46239290142</v>
      </c>
      <c r="AL27" s="176">
        <v>0</v>
      </c>
      <c r="AM27" s="182">
        <f t="shared" si="2"/>
        <v>11850850.331714366</v>
      </c>
      <c r="AN27" s="179">
        <v>1982.2486489189127</v>
      </c>
      <c r="AO27" s="179">
        <v>0</v>
      </c>
      <c r="AP27" s="179">
        <v>3411782.4542450081</v>
      </c>
      <c r="AQ27" s="179">
        <v>436161.4671687368</v>
      </c>
      <c r="AR27" s="179">
        <v>958708.7373290566</v>
      </c>
      <c r="AS27" s="179">
        <v>21111</v>
      </c>
      <c r="AT27" s="179">
        <v>475696.40621991194</v>
      </c>
      <c r="AU27" s="176">
        <v>0</v>
      </c>
      <c r="AV27" s="177">
        <f t="shared" si="3"/>
        <v>5305442.3136116322</v>
      </c>
      <c r="AW27" s="179">
        <v>2026.7010363805578</v>
      </c>
      <c r="AX27" s="179">
        <v>0</v>
      </c>
      <c r="AY27" s="179">
        <v>3401258.0287927338</v>
      </c>
      <c r="AZ27" s="179">
        <v>437069.68573278509</v>
      </c>
      <c r="BA27" s="179">
        <v>350641.38508778607</v>
      </c>
      <c r="BB27" s="179">
        <v>21769</v>
      </c>
      <c r="BC27" s="179">
        <v>478712.02307551575</v>
      </c>
      <c r="BD27" s="176">
        <v>0</v>
      </c>
      <c r="BE27" s="177">
        <f t="shared" si="4"/>
        <v>4691476.8237252012</v>
      </c>
    </row>
    <row r="28" spans="1:57" s="193" customFormat="1" ht="14.45" customHeight="1">
      <c r="A28" s="60" t="s">
        <v>296</v>
      </c>
      <c r="B28" s="291">
        <v>44201.8671875</v>
      </c>
      <c r="C28" s="291">
        <v>0</v>
      </c>
      <c r="D28" s="291">
        <v>2127837.5</v>
      </c>
      <c r="E28" s="291">
        <v>0</v>
      </c>
      <c r="F28" s="291">
        <v>103177.5</v>
      </c>
      <c r="G28" s="291">
        <v>1098844.25</v>
      </c>
      <c r="H28" s="291">
        <v>13821.416015625</v>
      </c>
      <c r="I28" s="291">
        <v>363563.8125</v>
      </c>
      <c r="J28" s="292">
        <f t="shared" si="0"/>
        <v>3751446.345703125</v>
      </c>
      <c r="K28" s="293">
        <v>22482.12109375</v>
      </c>
      <c r="L28" s="293">
        <v>0</v>
      </c>
      <c r="M28" s="293">
        <v>1654918</v>
      </c>
      <c r="N28" s="293">
        <v>0</v>
      </c>
      <c r="O28" s="293">
        <v>81244.375</v>
      </c>
      <c r="P28" s="293">
        <v>810927.5</v>
      </c>
      <c r="Q28" s="293">
        <v>8910.3759765625</v>
      </c>
      <c r="R28" s="293">
        <v>248865.28125</v>
      </c>
      <c r="S28" s="171">
        <f t="shared" si="1"/>
        <v>2827347.6533203125</v>
      </c>
      <c r="T28" s="293">
        <v>22482.12109375</v>
      </c>
      <c r="U28" s="293">
        <v>0</v>
      </c>
      <c r="V28" s="293">
        <v>1649114.75</v>
      </c>
      <c r="W28" s="293">
        <v>0</v>
      </c>
      <c r="X28" s="293">
        <v>81244.375</v>
      </c>
      <c r="Y28" s="293">
        <v>692725</v>
      </c>
      <c r="Z28" s="293">
        <v>8910.3759765625</v>
      </c>
      <c r="AA28" s="293">
        <v>248865.28125</v>
      </c>
      <c r="AB28" s="188">
        <f t="shared" si="5"/>
        <v>2703341.9033203125</v>
      </c>
      <c r="AD28" s="184" t="s">
        <v>296</v>
      </c>
      <c r="AE28" s="190">
        <v>44201.8671875</v>
      </c>
      <c r="AF28" s="190">
        <v>0</v>
      </c>
      <c r="AG28" s="190">
        <v>2127837.5</v>
      </c>
      <c r="AH28" s="190">
        <v>0</v>
      </c>
      <c r="AI28" s="190">
        <v>103177.5</v>
      </c>
      <c r="AJ28" s="190">
        <v>1098844.25</v>
      </c>
      <c r="AK28" s="190">
        <v>13821.416015625</v>
      </c>
      <c r="AL28" s="190">
        <v>363563.8125</v>
      </c>
      <c r="AM28" s="188">
        <f t="shared" si="2"/>
        <v>3751446.345703125</v>
      </c>
      <c r="AN28" s="190">
        <v>22482.12109375</v>
      </c>
      <c r="AO28" s="190">
        <v>0</v>
      </c>
      <c r="AP28" s="190">
        <v>1654918</v>
      </c>
      <c r="AQ28" s="190">
        <v>0</v>
      </c>
      <c r="AR28" s="190">
        <v>81244.375</v>
      </c>
      <c r="AS28" s="190">
        <v>810927.5</v>
      </c>
      <c r="AT28" s="190">
        <v>8910.3759765625</v>
      </c>
      <c r="AU28" s="190">
        <v>248865.28125</v>
      </c>
      <c r="AV28" s="185">
        <f t="shared" si="3"/>
        <v>2827347.6533203125</v>
      </c>
      <c r="AW28" s="190">
        <v>22482.12109375</v>
      </c>
      <c r="AX28" s="190">
        <v>0</v>
      </c>
      <c r="AY28" s="190">
        <v>1649114.75</v>
      </c>
      <c r="AZ28" s="190">
        <v>0</v>
      </c>
      <c r="BA28" s="190">
        <v>81244.375</v>
      </c>
      <c r="BB28" s="190">
        <v>692725</v>
      </c>
      <c r="BC28" s="190">
        <v>8910.3759765625</v>
      </c>
      <c r="BD28" s="190">
        <v>248865.28125</v>
      </c>
      <c r="BE28" s="185">
        <f t="shared" si="4"/>
        <v>2703341.9033203125</v>
      </c>
    </row>
    <row r="29" spans="1:57" s="191" customFormat="1">
      <c r="A29" s="60" t="s">
        <v>297</v>
      </c>
      <c r="B29" s="294">
        <v>0</v>
      </c>
      <c r="C29" s="294">
        <v>0</v>
      </c>
      <c r="D29" s="294">
        <v>2840126.9825182389</v>
      </c>
      <c r="E29" s="294">
        <v>83011.399897708776</v>
      </c>
      <c r="F29" s="294">
        <v>373473.90394573112</v>
      </c>
      <c r="G29" s="294">
        <v>9120</v>
      </c>
      <c r="H29" s="294">
        <v>157237.02349213455</v>
      </c>
      <c r="I29" s="295">
        <v>0</v>
      </c>
      <c r="J29" s="171">
        <f t="shared" si="0"/>
        <v>3462969.3098538131</v>
      </c>
      <c r="K29" s="294">
        <v>0</v>
      </c>
      <c r="L29" s="294">
        <v>0</v>
      </c>
      <c r="M29" s="294">
        <v>1114446.6902871088</v>
      </c>
      <c r="N29" s="294">
        <v>69354.614001163238</v>
      </c>
      <c r="O29" s="294">
        <v>250712.95005868265</v>
      </c>
      <c r="P29" s="294">
        <v>3215</v>
      </c>
      <c r="Q29" s="294">
        <v>96926.452288101966</v>
      </c>
      <c r="R29" s="295">
        <v>0</v>
      </c>
      <c r="S29" s="171">
        <f t="shared" si="1"/>
        <v>1534655.7066350565</v>
      </c>
      <c r="T29" s="294">
        <v>0</v>
      </c>
      <c r="U29" s="294">
        <v>0</v>
      </c>
      <c r="V29" s="294">
        <v>1079543.1556928586</v>
      </c>
      <c r="W29" s="294">
        <v>68622.377975552139</v>
      </c>
      <c r="X29" s="294">
        <v>-6615.0602947030402</v>
      </c>
      <c r="Y29" s="294">
        <v>2726</v>
      </c>
      <c r="Z29" s="294">
        <v>97505.863310022323</v>
      </c>
      <c r="AA29" s="295">
        <v>0</v>
      </c>
      <c r="AB29" s="182">
        <f t="shared" si="5"/>
        <v>1241782.3366837299</v>
      </c>
      <c r="AD29" s="169" t="s">
        <v>297</v>
      </c>
      <c r="AE29" s="179">
        <v>0</v>
      </c>
      <c r="AF29" s="179">
        <v>0</v>
      </c>
      <c r="AG29" s="179">
        <v>2840126.9825182389</v>
      </c>
      <c r="AH29" s="179">
        <v>83011.399897708776</v>
      </c>
      <c r="AI29" s="179">
        <v>373473.90394573112</v>
      </c>
      <c r="AJ29" s="179">
        <v>9120</v>
      </c>
      <c r="AK29" s="179">
        <v>157237.02349213455</v>
      </c>
      <c r="AL29" s="176">
        <v>0</v>
      </c>
      <c r="AM29" s="182">
        <f t="shared" si="2"/>
        <v>3462969.3098538131</v>
      </c>
      <c r="AN29" s="179">
        <v>0</v>
      </c>
      <c r="AO29" s="179">
        <v>0</v>
      </c>
      <c r="AP29" s="179">
        <v>1114446.6902871088</v>
      </c>
      <c r="AQ29" s="179">
        <v>69354.614001163238</v>
      </c>
      <c r="AR29" s="179">
        <v>250712.95005868265</v>
      </c>
      <c r="AS29" s="179">
        <v>3215</v>
      </c>
      <c r="AT29" s="179">
        <v>96926.452288101966</v>
      </c>
      <c r="AU29" s="176">
        <v>0</v>
      </c>
      <c r="AV29" s="177">
        <f t="shared" si="3"/>
        <v>1534655.7066350565</v>
      </c>
      <c r="AW29" s="179">
        <v>0</v>
      </c>
      <c r="AX29" s="179">
        <v>0</v>
      </c>
      <c r="AY29" s="179">
        <v>1079543.1556928586</v>
      </c>
      <c r="AZ29" s="179">
        <v>68622.377975552139</v>
      </c>
      <c r="BA29" s="179">
        <v>-6615.0602947030402</v>
      </c>
      <c r="BB29" s="179">
        <v>2726</v>
      </c>
      <c r="BC29" s="179">
        <v>97505.863310022323</v>
      </c>
      <c r="BD29" s="176">
        <v>0</v>
      </c>
      <c r="BE29" s="177">
        <f t="shared" si="4"/>
        <v>1241782.3366837299</v>
      </c>
    </row>
    <row r="30" spans="1:57" s="191" customFormat="1">
      <c r="A30" s="60" t="s">
        <v>298</v>
      </c>
      <c r="B30" s="294">
        <v>80742.912603648467</v>
      </c>
      <c r="C30" s="294">
        <v>-7378.575345677521</v>
      </c>
      <c r="D30" s="294">
        <v>10562738.611735757</v>
      </c>
      <c r="E30" s="294">
        <v>131112.23085164756</v>
      </c>
      <c r="F30" s="294">
        <v>2877906.7153618718</v>
      </c>
      <c r="G30" s="294">
        <v>160232</v>
      </c>
      <c r="H30" s="294">
        <v>1608261.5937570627</v>
      </c>
      <c r="I30" s="294">
        <v>0</v>
      </c>
      <c r="J30" s="171">
        <f t="shared" si="0"/>
        <v>15413615.488964312</v>
      </c>
      <c r="K30" s="294">
        <v>6879.6969140286319</v>
      </c>
      <c r="L30" s="294">
        <v>-7378.575345677521</v>
      </c>
      <c r="M30" s="294">
        <v>5220678.5785852587</v>
      </c>
      <c r="N30" s="294">
        <v>114834.09549999968</v>
      </c>
      <c r="O30" s="294">
        <v>2137357.4379543164</v>
      </c>
      <c r="P30" s="294">
        <v>50910</v>
      </c>
      <c r="Q30" s="294">
        <v>954031.23797336419</v>
      </c>
      <c r="R30" s="294">
        <v>0</v>
      </c>
      <c r="S30" s="171">
        <f t="shared" si="1"/>
        <v>8477312.4715812895</v>
      </c>
      <c r="T30" s="294">
        <v>7477.4823364596195</v>
      </c>
      <c r="U30" s="294">
        <v>-7385.9539210231987</v>
      </c>
      <c r="V30" s="294">
        <v>5107467.3121948438</v>
      </c>
      <c r="W30" s="294">
        <v>115079.15467831286</v>
      </c>
      <c r="X30" s="294">
        <v>1367932.3555439762</v>
      </c>
      <c r="Y30" s="294">
        <v>51836</v>
      </c>
      <c r="Z30" s="294">
        <v>960219.11205760716</v>
      </c>
      <c r="AA30" s="294">
        <v>0</v>
      </c>
      <c r="AB30" s="182">
        <f t="shared" si="5"/>
        <v>7602625.462890178</v>
      </c>
      <c r="AD30" s="169" t="s">
        <v>298</v>
      </c>
      <c r="AE30" s="179">
        <v>80742.912603648467</v>
      </c>
      <c r="AF30" s="179">
        <v>-7378.575345677521</v>
      </c>
      <c r="AG30" s="179">
        <v>10562738.611735757</v>
      </c>
      <c r="AH30" s="179">
        <v>131112.23085164756</v>
      </c>
      <c r="AI30" s="179">
        <v>2877906.7153618718</v>
      </c>
      <c r="AJ30" s="179">
        <v>160232</v>
      </c>
      <c r="AK30" s="179">
        <v>1608261.5937570627</v>
      </c>
      <c r="AL30" s="179">
        <v>0</v>
      </c>
      <c r="AM30" s="182">
        <f t="shared" si="2"/>
        <v>15413615.488964312</v>
      </c>
      <c r="AN30" s="179">
        <v>6879.6969140286319</v>
      </c>
      <c r="AO30" s="179">
        <v>-7378.575345677521</v>
      </c>
      <c r="AP30" s="179">
        <v>5220678.5785852587</v>
      </c>
      <c r="AQ30" s="179">
        <v>114834.09549999968</v>
      </c>
      <c r="AR30" s="179">
        <v>2137357.4379543164</v>
      </c>
      <c r="AS30" s="179">
        <v>50910</v>
      </c>
      <c r="AT30" s="179">
        <v>954031.23797336419</v>
      </c>
      <c r="AU30" s="179">
        <v>0</v>
      </c>
      <c r="AV30" s="177">
        <f t="shared" si="3"/>
        <v>8477312.4715812895</v>
      </c>
      <c r="AW30" s="179">
        <v>7477.4823364596195</v>
      </c>
      <c r="AX30" s="179">
        <v>-7385.9539210231987</v>
      </c>
      <c r="AY30" s="179">
        <v>5107467.3121948438</v>
      </c>
      <c r="AZ30" s="179">
        <v>115079.15467831286</v>
      </c>
      <c r="BA30" s="179">
        <v>1367932.3555439762</v>
      </c>
      <c r="BB30" s="179">
        <v>51836</v>
      </c>
      <c r="BC30" s="179">
        <v>960219.11205760716</v>
      </c>
      <c r="BD30" s="179">
        <v>0</v>
      </c>
      <c r="BE30" s="177">
        <f t="shared" si="4"/>
        <v>7602625.462890178</v>
      </c>
    </row>
    <row r="31" spans="1:57" s="193" customFormat="1" ht="14.45" customHeight="1">
      <c r="A31" s="60" t="s">
        <v>299</v>
      </c>
      <c r="B31" s="291">
        <v>13417.9697265625</v>
      </c>
      <c r="C31" s="291">
        <v>0</v>
      </c>
      <c r="D31" s="291">
        <v>3330657.25</v>
      </c>
      <c r="E31" s="291">
        <v>0</v>
      </c>
      <c r="F31" s="291">
        <v>151956.390625</v>
      </c>
      <c r="G31" s="291">
        <v>986718</v>
      </c>
      <c r="H31" s="291">
        <v>21426.44921875</v>
      </c>
      <c r="I31" s="291">
        <v>224492.796875</v>
      </c>
      <c r="J31" s="292">
        <f t="shared" si="0"/>
        <v>4728668.8564453125</v>
      </c>
      <c r="K31" s="293">
        <v>9057.1298828125</v>
      </c>
      <c r="L31" s="293">
        <v>0</v>
      </c>
      <c r="M31" s="293">
        <v>2070793.125</v>
      </c>
      <c r="N31" s="293">
        <v>0</v>
      </c>
      <c r="O31" s="293">
        <v>113899.484375</v>
      </c>
      <c r="P31" s="293">
        <v>660202.1875</v>
      </c>
      <c r="Q31" s="293">
        <v>13981.6630859375</v>
      </c>
      <c r="R31" s="293">
        <v>157131.8125</v>
      </c>
      <c r="S31" s="171">
        <f t="shared" si="1"/>
        <v>3025065.40234375</v>
      </c>
      <c r="T31" s="293">
        <v>9057.1298828125</v>
      </c>
      <c r="U31" s="293">
        <v>0</v>
      </c>
      <c r="V31" s="293">
        <v>2043056.875</v>
      </c>
      <c r="W31" s="293">
        <v>0</v>
      </c>
      <c r="X31" s="293">
        <v>113899.484375</v>
      </c>
      <c r="Y31" s="293">
        <v>486724.71875</v>
      </c>
      <c r="Z31" s="293">
        <v>13981.6630859375</v>
      </c>
      <c r="AA31" s="293">
        <v>157131.8125</v>
      </c>
      <c r="AB31" s="188">
        <f t="shared" si="5"/>
        <v>2823851.68359375</v>
      </c>
      <c r="AD31" s="184" t="s">
        <v>299</v>
      </c>
      <c r="AE31" s="190">
        <v>13417.9697265625</v>
      </c>
      <c r="AF31" s="190">
        <v>0</v>
      </c>
      <c r="AG31" s="190">
        <v>3330657.25</v>
      </c>
      <c r="AH31" s="190">
        <v>0</v>
      </c>
      <c r="AI31" s="190">
        <v>151956.390625</v>
      </c>
      <c r="AJ31" s="190">
        <v>986718</v>
      </c>
      <c r="AK31" s="190">
        <v>21426.44921875</v>
      </c>
      <c r="AL31" s="190">
        <v>224492.796875</v>
      </c>
      <c r="AM31" s="188">
        <f t="shared" si="2"/>
        <v>4728668.8564453125</v>
      </c>
      <c r="AN31" s="190">
        <v>9057.1298828125</v>
      </c>
      <c r="AO31" s="190">
        <v>0</v>
      </c>
      <c r="AP31" s="190">
        <v>2070793.125</v>
      </c>
      <c r="AQ31" s="190">
        <v>0</v>
      </c>
      <c r="AR31" s="190">
        <v>113899.484375</v>
      </c>
      <c r="AS31" s="190">
        <v>660202.1875</v>
      </c>
      <c r="AT31" s="190">
        <v>13981.6630859375</v>
      </c>
      <c r="AU31" s="190">
        <v>157131.8125</v>
      </c>
      <c r="AV31" s="185">
        <f t="shared" si="3"/>
        <v>3025065.40234375</v>
      </c>
      <c r="AW31" s="190">
        <v>9057.1298828125</v>
      </c>
      <c r="AX31" s="190">
        <v>0</v>
      </c>
      <c r="AY31" s="190">
        <v>2043056.875</v>
      </c>
      <c r="AZ31" s="190">
        <v>0</v>
      </c>
      <c r="BA31" s="190">
        <v>113899.484375</v>
      </c>
      <c r="BB31" s="190">
        <v>486724.71875</v>
      </c>
      <c r="BC31" s="190">
        <v>13981.6630859375</v>
      </c>
      <c r="BD31" s="190">
        <v>157131.8125</v>
      </c>
      <c r="BE31" s="185">
        <f t="shared" si="4"/>
        <v>2823851.68359375</v>
      </c>
    </row>
    <row r="32" spans="1:57" s="191" customFormat="1">
      <c r="A32" s="60" t="s">
        <v>300</v>
      </c>
      <c r="B32" s="294">
        <v>348172.42564281664</v>
      </c>
      <c r="C32" s="294">
        <v>0</v>
      </c>
      <c r="D32" s="294">
        <v>16171181</v>
      </c>
      <c r="E32" s="294">
        <v>2254925.0828274623</v>
      </c>
      <c r="F32" s="294">
        <v>4358516.2400752073</v>
      </c>
      <c r="G32" s="294">
        <v>202152</v>
      </c>
      <c r="H32" s="294">
        <v>2503655.678320311</v>
      </c>
      <c r="I32" s="295">
        <v>0</v>
      </c>
      <c r="J32" s="171">
        <f t="shared" si="0"/>
        <v>25838602.426865797</v>
      </c>
      <c r="K32" s="294">
        <v>110098.66301795319</v>
      </c>
      <c r="L32" s="294">
        <v>0</v>
      </c>
      <c r="M32" s="294">
        <v>7431166</v>
      </c>
      <c r="N32" s="294">
        <v>1794642.8179636532</v>
      </c>
      <c r="O32" s="294">
        <v>2888944.8051004792</v>
      </c>
      <c r="P32" s="294">
        <v>66575</v>
      </c>
      <c r="Q32" s="294">
        <v>1417976.5539396345</v>
      </c>
      <c r="R32" s="295">
        <v>0</v>
      </c>
      <c r="S32" s="171">
        <f t="shared" si="1"/>
        <v>13709403.84002172</v>
      </c>
      <c r="T32" s="294">
        <v>112113.35178197005</v>
      </c>
      <c r="U32" s="294">
        <v>0</v>
      </c>
      <c r="V32" s="294">
        <v>7477080</v>
      </c>
      <c r="W32" s="294">
        <v>1800119.7189005273</v>
      </c>
      <c r="X32" s="294">
        <v>1808360.5594169127</v>
      </c>
      <c r="Y32" s="294">
        <v>67726</v>
      </c>
      <c r="Z32" s="294">
        <v>1428079.9634886193</v>
      </c>
      <c r="AA32" s="295">
        <v>0</v>
      </c>
      <c r="AB32" s="182">
        <f t="shared" si="5"/>
        <v>12693479.59358803</v>
      </c>
      <c r="AD32" s="169" t="s">
        <v>300</v>
      </c>
      <c r="AE32" s="179">
        <v>348172.42564281664</v>
      </c>
      <c r="AF32" s="179">
        <v>0</v>
      </c>
      <c r="AG32" s="179">
        <v>16171181</v>
      </c>
      <c r="AH32" s="179">
        <v>2254925.0828274623</v>
      </c>
      <c r="AI32" s="179">
        <v>4358516.2400752073</v>
      </c>
      <c r="AJ32" s="179">
        <v>202152</v>
      </c>
      <c r="AK32" s="179">
        <v>2503655.678320311</v>
      </c>
      <c r="AL32" s="176">
        <v>0</v>
      </c>
      <c r="AM32" s="182">
        <f t="shared" si="2"/>
        <v>25838602.426865797</v>
      </c>
      <c r="AN32" s="179">
        <v>110098.66301795319</v>
      </c>
      <c r="AO32" s="179">
        <v>0</v>
      </c>
      <c r="AP32" s="179">
        <v>7431166</v>
      </c>
      <c r="AQ32" s="179">
        <v>1794642.8179636532</v>
      </c>
      <c r="AR32" s="179">
        <v>2888944.8051004792</v>
      </c>
      <c r="AS32" s="179">
        <v>66575</v>
      </c>
      <c r="AT32" s="179">
        <v>1417976.5539396345</v>
      </c>
      <c r="AU32" s="176">
        <v>0</v>
      </c>
      <c r="AV32" s="177">
        <f t="shared" si="3"/>
        <v>13709403.84002172</v>
      </c>
      <c r="AW32" s="179">
        <v>112113.35178197005</v>
      </c>
      <c r="AX32" s="179">
        <v>0</v>
      </c>
      <c r="AY32" s="179">
        <v>7477080</v>
      </c>
      <c r="AZ32" s="179">
        <v>1800119.7189005273</v>
      </c>
      <c r="BA32" s="179">
        <v>1808360.5594169127</v>
      </c>
      <c r="BB32" s="179">
        <v>67726</v>
      </c>
      <c r="BC32" s="179">
        <v>1428079.9634886193</v>
      </c>
      <c r="BD32" s="176">
        <v>0</v>
      </c>
      <c r="BE32" s="177">
        <f t="shared" si="4"/>
        <v>12693479.59358803</v>
      </c>
    </row>
    <row r="33" spans="1:57" s="191" customFormat="1">
      <c r="A33" s="60" t="s">
        <v>301</v>
      </c>
      <c r="B33" s="294">
        <v>785684.68895728653</v>
      </c>
      <c r="C33" s="294">
        <v>0</v>
      </c>
      <c r="D33" s="294">
        <v>5831857.8386010583</v>
      </c>
      <c r="E33" s="294">
        <v>370232.65009406564</v>
      </c>
      <c r="F33" s="294">
        <v>719067.8788048384</v>
      </c>
      <c r="G33" s="294">
        <v>136614</v>
      </c>
      <c r="H33" s="294">
        <v>383629.34772573895</v>
      </c>
      <c r="I33" s="295">
        <v>0</v>
      </c>
      <c r="J33" s="171">
        <f t="shared" si="0"/>
        <v>8227086.4041829882</v>
      </c>
      <c r="K33" s="294">
        <v>253645.58349530684</v>
      </c>
      <c r="L33" s="294">
        <v>0</v>
      </c>
      <c r="M33" s="294">
        <v>2502344.4945105803</v>
      </c>
      <c r="N33" s="294">
        <v>275829.57378388377</v>
      </c>
      <c r="O33" s="294">
        <v>442529.89257245633</v>
      </c>
      <c r="P33" s="294">
        <v>30075</v>
      </c>
      <c r="Q33" s="294">
        <v>231330.24771663797</v>
      </c>
      <c r="R33" s="295">
        <v>0</v>
      </c>
      <c r="S33" s="171">
        <f t="shared" si="1"/>
        <v>3735754.7920788652</v>
      </c>
      <c r="T33" s="294">
        <v>258155.541922498</v>
      </c>
      <c r="U33" s="294">
        <v>0</v>
      </c>
      <c r="V33" s="294">
        <v>2525790.7813761579</v>
      </c>
      <c r="W33" s="294">
        <v>276860.62796814914</v>
      </c>
      <c r="X33" s="294">
        <v>119412.73730253291</v>
      </c>
      <c r="Y33" s="294">
        <v>30957</v>
      </c>
      <c r="Z33" s="294">
        <v>232779.97076442742</v>
      </c>
      <c r="AA33" s="295">
        <v>0</v>
      </c>
      <c r="AB33" s="182">
        <f t="shared" si="5"/>
        <v>3443956.6593337655</v>
      </c>
      <c r="AD33" s="169" t="s">
        <v>301</v>
      </c>
      <c r="AE33" s="179">
        <v>785684.68895728653</v>
      </c>
      <c r="AF33" s="179">
        <v>0</v>
      </c>
      <c r="AG33" s="179">
        <v>5831857.8386010583</v>
      </c>
      <c r="AH33" s="179">
        <v>370232.65009406564</v>
      </c>
      <c r="AI33" s="179">
        <v>719067.8788048384</v>
      </c>
      <c r="AJ33" s="179">
        <v>136614</v>
      </c>
      <c r="AK33" s="179">
        <v>383629.34772573895</v>
      </c>
      <c r="AL33" s="176">
        <v>0</v>
      </c>
      <c r="AM33" s="182">
        <f t="shared" si="2"/>
        <v>8227086.4041829882</v>
      </c>
      <c r="AN33" s="179">
        <v>253645.58349530684</v>
      </c>
      <c r="AO33" s="179">
        <v>0</v>
      </c>
      <c r="AP33" s="179">
        <v>2502344.4945105803</v>
      </c>
      <c r="AQ33" s="179">
        <v>275829.57378388377</v>
      </c>
      <c r="AR33" s="179">
        <v>442529.89257245633</v>
      </c>
      <c r="AS33" s="179">
        <v>30075</v>
      </c>
      <c r="AT33" s="179">
        <v>231330.24771663797</v>
      </c>
      <c r="AU33" s="176">
        <v>0</v>
      </c>
      <c r="AV33" s="177">
        <f t="shared" si="3"/>
        <v>3735754.7920788652</v>
      </c>
      <c r="AW33" s="179">
        <v>258155.541922498</v>
      </c>
      <c r="AX33" s="179">
        <v>0</v>
      </c>
      <c r="AY33" s="179">
        <v>2525790.7813761579</v>
      </c>
      <c r="AZ33" s="179">
        <v>276860.62796814914</v>
      </c>
      <c r="BA33" s="179">
        <v>119412.73730253291</v>
      </c>
      <c r="BB33" s="179">
        <v>30957</v>
      </c>
      <c r="BC33" s="179">
        <v>232779.97076442742</v>
      </c>
      <c r="BD33" s="176">
        <v>0</v>
      </c>
      <c r="BE33" s="177">
        <f t="shared" si="4"/>
        <v>3443956.6593337655</v>
      </c>
    </row>
    <row r="34" spans="1:57" s="193" customFormat="1" ht="14.45" customHeight="1">
      <c r="A34" s="60" t="s">
        <v>302</v>
      </c>
      <c r="B34" s="291">
        <v>0</v>
      </c>
      <c r="C34" s="291">
        <v>0</v>
      </c>
      <c r="D34" s="291">
        <v>495110.65625</v>
      </c>
      <c r="E34" s="291">
        <v>0</v>
      </c>
      <c r="F34" s="291">
        <v>4096.13671875</v>
      </c>
      <c r="G34" s="291">
        <v>45216.37109375</v>
      </c>
      <c r="H34" s="291">
        <v>1992.306396484375</v>
      </c>
      <c r="I34" s="291">
        <v>2481.2529296875</v>
      </c>
      <c r="J34" s="292">
        <f t="shared" si="0"/>
        <v>548896.72338867188</v>
      </c>
      <c r="K34" s="293">
        <v>0</v>
      </c>
      <c r="L34" s="293">
        <v>0</v>
      </c>
      <c r="M34" s="293">
        <v>279279.5</v>
      </c>
      <c r="N34" s="293">
        <v>0</v>
      </c>
      <c r="O34" s="293">
        <v>2038.0501708984375</v>
      </c>
      <c r="P34" s="293">
        <v>34310.2421875</v>
      </c>
      <c r="Q34" s="293">
        <v>46.877796173095703</v>
      </c>
      <c r="R34" s="293">
        <v>1839.8536376953125</v>
      </c>
      <c r="S34" s="171">
        <f t="shared" si="1"/>
        <v>317514.52379226685</v>
      </c>
      <c r="T34" s="293">
        <v>0</v>
      </c>
      <c r="U34" s="293">
        <v>0</v>
      </c>
      <c r="V34" s="293">
        <v>279279.5</v>
      </c>
      <c r="W34" s="293">
        <v>0</v>
      </c>
      <c r="X34" s="293">
        <v>2038.0501708984375</v>
      </c>
      <c r="Y34" s="293">
        <v>2926.39013671875</v>
      </c>
      <c r="Z34" s="293">
        <v>46.877796173095703</v>
      </c>
      <c r="AA34" s="293">
        <v>1839.8536376953125</v>
      </c>
      <c r="AB34" s="188">
        <f t="shared" si="5"/>
        <v>286130.6717414856</v>
      </c>
      <c r="AD34" s="184" t="s">
        <v>302</v>
      </c>
      <c r="AE34" s="190">
        <v>0</v>
      </c>
      <c r="AF34" s="190">
        <v>0</v>
      </c>
      <c r="AG34" s="190">
        <v>495110.65625</v>
      </c>
      <c r="AH34" s="190">
        <v>0</v>
      </c>
      <c r="AI34" s="190">
        <v>4096.13671875</v>
      </c>
      <c r="AJ34" s="190">
        <v>45216.37109375</v>
      </c>
      <c r="AK34" s="190">
        <v>1992.306396484375</v>
      </c>
      <c r="AL34" s="190">
        <v>2481.2529296875</v>
      </c>
      <c r="AM34" s="188">
        <f t="shared" si="2"/>
        <v>548896.72338867188</v>
      </c>
      <c r="AN34" s="190">
        <v>0</v>
      </c>
      <c r="AO34" s="190">
        <v>0</v>
      </c>
      <c r="AP34" s="190">
        <v>279279.5</v>
      </c>
      <c r="AQ34" s="190">
        <v>0</v>
      </c>
      <c r="AR34" s="190">
        <v>2038.0501708984375</v>
      </c>
      <c r="AS34" s="190">
        <v>34310.2421875</v>
      </c>
      <c r="AT34" s="190">
        <v>46.877796173095703</v>
      </c>
      <c r="AU34" s="190">
        <v>1839.8536376953125</v>
      </c>
      <c r="AV34" s="185">
        <f t="shared" si="3"/>
        <v>317514.52379226685</v>
      </c>
      <c r="AW34" s="190">
        <v>0</v>
      </c>
      <c r="AX34" s="190">
        <v>0</v>
      </c>
      <c r="AY34" s="190">
        <v>279279.5</v>
      </c>
      <c r="AZ34" s="190">
        <v>0</v>
      </c>
      <c r="BA34" s="190">
        <v>2038.0501708984375</v>
      </c>
      <c r="BB34" s="190">
        <v>2926.39013671875</v>
      </c>
      <c r="BC34" s="190">
        <v>46.877796173095703</v>
      </c>
      <c r="BD34" s="190">
        <v>1839.8536376953125</v>
      </c>
      <c r="BE34" s="185">
        <f t="shared" si="4"/>
        <v>286130.6717414856</v>
      </c>
    </row>
    <row r="35" spans="1:57" s="191" customFormat="1" ht="15.75" thickBot="1">
      <c r="A35" s="60" t="s">
        <v>303</v>
      </c>
      <c r="B35" s="294">
        <v>220022.36505698907</v>
      </c>
      <c r="C35" s="294">
        <v>0</v>
      </c>
      <c r="D35" s="294">
        <v>7062094.9133678824</v>
      </c>
      <c r="E35" s="294">
        <v>253587.55590601012</v>
      </c>
      <c r="F35" s="294">
        <v>869296.91280576459</v>
      </c>
      <c r="G35" s="294">
        <v>1636</v>
      </c>
      <c r="H35" s="294">
        <v>456669.73144058045</v>
      </c>
      <c r="I35" s="295">
        <v>0</v>
      </c>
      <c r="J35" s="296">
        <f t="shared" si="0"/>
        <v>8863307.4785772264</v>
      </c>
      <c r="K35" s="294">
        <v>39212.651616339434</v>
      </c>
      <c r="L35" s="294">
        <v>0</v>
      </c>
      <c r="M35" s="294">
        <v>2196804.3381123724</v>
      </c>
      <c r="N35" s="294">
        <v>231778.57484905864</v>
      </c>
      <c r="O35" s="294">
        <v>634314.91389288323</v>
      </c>
      <c r="P35" s="294">
        <v>540</v>
      </c>
      <c r="Q35" s="294">
        <v>290354.66466560931</v>
      </c>
      <c r="R35" s="295">
        <v>0</v>
      </c>
      <c r="S35" s="296">
        <f t="shared" si="1"/>
        <v>3393005.1431362629</v>
      </c>
      <c r="T35" s="294">
        <v>40698.341975480966</v>
      </c>
      <c r="U35" s="294">
        <v>0</v>
      </c>
      <c r="V35" s="294">
        <v>2231434.8764989036</v>
      </c>
      <c r="W35" s="294">
        <v>232184.82527236332</v>
      </c>
      <c r="X35" s="294">
        <v>336407.59535462462</v>
      </c>
      <c r="Y35" s="294">
        <v>549</v>
      </c>
      <c r="Z35" s="294">
        <v>291975.53986447473</v>
      </c>
      <c r="AA35" s="295">
        <v>0</v>
      </c>
      <c r="AB35" s="183">
        <f t="shared" si="5"/>
        <v>3133250.178965847</v>
      </c>
      <c r="AD35" s="169" t="s">
        <v>303</v>
      </c>
      <c r="AE35" s="179">
        <v>220022.36505698907</v>
      </c>
      <c r="AF35" s="179">
        <v>0</v>
      </c>
      <c r="AG35" s="179">
        <v>7062094.9133678824</v>
      </c>
      <c r="AH35" s="179">
        <v>253587.55590601012</v>
      </c>
      <c r="AI35" s="179">
        <v>869296.91280576459</v>
      </c>
      <c r="AJ35" s="179">
        <v>1636</v>
      </c>
      <c r="AK35" s="179">
        <v>456669.73144058045</v>
      </c>
      <c r="AL35" s="176">
        <v>0</v>
      </c>
      <c r="AM35" s="182">
        <f t="shared" si="2"/>
        <v>8863307.4785772264</v>
      </c>
      <c r="AN35" s="179">
        <v>39212.651616339434</v>
      </c>
      <c r="AO35" s="179">
        <v>0</v>
      </c>
      <c r="AP35" s="179">
        <v>2196804.3381123724</v>
      </c>
      <c r="AQ35" s="179">
        <v>231778.57484905864</v>
      </c>
      <c r="AR35" s="179">
        <v>634314.91389288323</v>
      </c>
      <c r="AS35" s="179">
        <v>540</v>
      </c>
      <c r="AT35" s="179">
        <v>290354.66466560931</v>
      </c>
      <c r="AU35" s="176">
        <v>0</v>
      </c>
      <c r="AV35" s="178">
        <f t="shared" si="3"/>
        <v>3393005.1431362629</v>
      </c>
      <c r="AW35" s="179">
        <v>40698.341975480966</v>
      </c>
      <c r="AX35" s="179">
        <v>0</v>
      </c>
      <c r="AY35" s="179">
        <v>2231434.8764989036</v>
      </c>
      <c r="AZ35" s="179">
        <v>232184.82527236332</v>
      </c>
      <c r="BA35" s="179">
        <v>336407.59535462462</v>
      </c>
      <c r="BB35" s="179">
        <v>549</v>
      </c>
      <c r="BC35" s="179">
        <v>291975.53986447473</v>
      </c>
      <c r="BD35" s="176">
        <v>0</v>
      </c>
      <c r="BE35" s="178">
        <f t="shared" si="4"/>
        <v>3133250.178965847</v>
      </c>
    </row>
    <row r="36" spans="1:57">
      <c r="B36" s="19"/>
      <c r="C36" s="19"/>
      <c r="D36" s="19"/>
      <c r="E36" s="19"/>
      <c r="F36" s="19"/>
      <c r="G36" s="19"/>
      <c r="H36" s="19"/>
      <c r="I36" s="19"/>
      <c r="J36" s="171"/>
      <c r="K36" s="19"/>
      <c r="L36" s="19"/>
      <c r="M36" s="19"/>
      <c r="N36" s="19"/>
      <c r="O36" s="19"/>
      <c r="P36" s="19"/>
      <c r="Q36" s="19"/>
      <c r="R36" s="19"/>
      <c r="S36" s="171"/>
      <c r="T36" s="19"/>
      <c r="U36" s="19"/>
      <c r="V36" s="19"/>
      <c r="W36" s="19"/>
      <c r="X36" s="19"/>
      <c r="Y36" s="19"/>
      <c r="Z36" s="19"/>
      <c r="AA36" s="19"/>
      <c r="AB36" s="171"/>
      <c r="AM36" s="171"/>
      <c r="AV36" s="171"/>
    </row>
    <row r="37" spans="1:57">
      <c r="A37" s="75"/>
      <c r="B37" s="112"/>
      <c r="C37" s="138"/>
      <c r="E37" s="19"/>
      <c r="F37" s="19"/>
      <c r="G37" s="19"/>
      <c r="H37" s="19"/>
      <c r="I37" s="19"/>
      <c r="J37" s="19"/>
      <c r="K37" s="150"/>
      <c r="L37" s="112"/>
      <c r="M37" s="138"/>
      <c r="O37" s="19"/>
      <c r="P37" s="19"/>
      <c r="Q37" s="19"/>
      <c r="R37" s="19"/>
      <c r="S37" s="19"/>
      <c r="T37" s="154"/>
      <c r="U37" s="155"/>
      <c r="V37" s="104"/>
      <c r="X37" s="19"/>
      <c r="Y37" s="19"/>
      <c r="Z37" s="19"/>
      <c r="AA37" s="19"/>
    </row>
    <row r="38" spans="1:57">
      <c r="A38" s="75"/>
      <c r="B38" s="112"/>
      <c r="C38" s="138"/>
      <c r="E38" s="19"/>
      <c r="F38" s="19"/>
      <c r="G38" s="19"/>
      <c r="H38" s="19"/>
      <c r="I38" s="19"/>
      <c r="J38" s="19"/>
      <c r="K38" s="150"/>
      <c r="L38" s="112"/>
      <c r="M38" s="138"/>
      <c r="O38" s="19"/>
      <c r="P38" s="19"/>
      <c r="Q38" s="19"/>
      <c r="R38" s="19"/>
      <c r="S38" s="19"/>
      <c r="T38" s="154"/>
      <c r="U38" s="155"/>
      <c r="V38" s="104"/>
      <c r="X38" s="19"/>
      <c r="Y38" s="19"/>
      <c r="Z38" s="19"/>
      <c r="AA38" s="19"/>
    </row>
    <row r="39" spans="1:57">
      <c r="A39" s="75"/>
      <c r="B39" s="112"/>
      <c r="C39" s="139"/>
      <c r="E39" s="19"/>
      <c r="F39" s="19"/>
      <c r="G39" s="19"/>
      <c r="H39" s="19"/>
      <c r="I39" s="19"/>
      <c r="J39" s="19"/>
      <c r="K39" s="150"/>
      <c r="L39" s="112"/>
      <c r="M39" s="139"/>
      <c r="O39" s="19"/>
      <c r="P39" s="19"/>
      <c r="Q39" s="19"/>
      <c r="R39" s="19"/>
      <c r="S39" s="19"/>
      <c r="T39" s="154"/>
      <c r="U39" s="155"/>
      <c r="V39" s="104"/>
      <c r="X39" s="19"/>
      <c r="Y39" s="19"/>
      <c r="Z39" s="19"/>
      <c r="AA39" s="19"/>
    </row>
    <row r="40" spans="1:57">
      <c r="A40" s="75"/>
      <c r="B40" s="112"/>
      <c r="C40" s="139"/>
      <c r="E40" s="19"/>
      <c r="F40" s="19"/>
      <c r="G40" s="19"/>
      <c r="H40" s="19"/>
      <c r="I40" s="19"/>
      <c r="J40" s="19"/>
      <c r="K40" s="150"/>
      <c r="L40" s="112"/>
      <c r="M40" s="139"/>
      <c r="O40" s="19"/>
      <c r="P40" s="19"/>
      <c r="Q40" s="19"/>
      <c r="R40" s="19"/>
      <c r="S40" s="19"/>
      <c r="T40" s="154"/>
      <c r="U40" s="155"/>
      <c r="V40" s="104"/>
      <c r="X40" s="19"/>
      <c r="Y40" s="19"/>
      <c r="Z40" s="19"/>
      <c r="AA40" s="19"/>
    </row>
    <row r="41" spans="1:57">
      <c r="A41" s="75"/>
      <c r="B41" s="112"/>
      <c r="C41" s="139"/>
      <c r="E41" s="19"/>
      <c r="F41" s="19"/>
      <c r="G41" s="19"/>
      <c r="H41" s="19"/>
      <c r="I41" s="19"/>
      <c r="J41" s="19"/>
      <c r="K41" s="150"/>
      <c r="L41" s="112"/>
      <c r="M41" s="139"/>
      <c r="O41" s="19"/>
      <c r="P41" s="19"/>
      <c r="Q41" s="19"/>
      <c r="R41" s="19"/>
      <c r="S41" s="19"/>
      <c r="T41" s="154"/>
      <c r="U41" s="155"/>
      <c r="V41" s="104"/>
      <c r="X41" s="19"/>
      <c r="Y41" s="19"/>
      <c r="Z41" s="19"/>
      <c r="AA41" s="19"/>
    </row>
    <row r="42" spans="1:57">
      <c r="A42" s="75"/>
      <c r="B42" s="112"/>
      <c r="C42" s="140"/>
      <c r="E42" s="19"/>
      <c r="F42" s="19"/>
      <c r="G42" s="19"/>
      <c r="H42" s="19"/>
      <c r="I42" s="19"/>
      <c r="J42" s="19"/>
      <c r="K42" s="150"/>
      <c r="L42" s="112"/>
      <c r="M42" s="140"/>
      <c r="O42" s="19"/>
      <c r="P42" s="19"/>
      <c r="Q42" s="19"/>
      <c r="R42" s="19"/>
      <c r="S42" s="19"/>
      <c r="T42" s="154"/>
      <c r="U42" s="155"/>
      <c r="V42" s="104"/>
      <c r="X42" s="19"/>
      <c r="Y42" s="19"/>
      <c r="Z42" s="19"/>
      <c r="AA42" s="19"/>
    </row>
    <row r="43" spans="1:57">
      <c r="A43" s="75"/>
      <c r="B43" s="112"/>
      <c r="C43" s="140"/>
      <c r="E43" s="19"/>
      <c r="F43" s="19"/>
      <c r="G43" s="19"/>
      <c r="H43" s="19"/>
      <c r="I43" s="19"/>
      <c r="J43" s="19"/>
      <c r="K43" s="150"/>
      <c r="L43" s="112"/>
      <c r="M43" s="140"/>
      <c r="O43" s="19"/>
      <c r="P43" s="19"/>
      <c r="Q43" s="19"/>
      <c r="R43" s="19"/>
      <c r="S43" s="19"/>
      <c r="T43" s="154"/>
      <c r="U43" s="155"/>
      <c r="V43" s="104"/>
      <c r="X43" s="19"/>
      <c r="Y43" s="19"/>
      <c r="Z43" s="19"/>
      <c r="AA43" s="19"/>
    </row>
    <row r="44" spans="1:57">
      <c r="A44" s="75"/>
      <c r="B44" s="112"/>
      <c r="C44" s="138"/>
      <c r="E44" s="19"/>
      <c r="F44" s="19"/>
      <c r="G44" s="19"/>
      <c r="H44" s="19"/>
      <c r="I44" s="19"/>
      <c r="J44" s="19"/>
      <c r="K44" s="150"/>
      <c r="L44" s="112"/>
      <c r="M44" s="138"/>
      <c r="O44" s="19"/>
      <c r="P44" s="19"/>
      <c r="Q44" s="19"/>
      <c r="R44" s="19"/>
      <c r="S44" s="19"/>
      <c r="T44" s="154"/>
      <c r="U44" s="112"/>
      <c r="V44" s="104"/>
      <c r="X44" s="19"/>
      <c r="Y44" s="19"/>
      <c r="Z44" s="19"/>
      <c r="AA44" s="19"/>
    </row>
    <row r="45" spans="1:57">
      <c r="A45" s="19"/>
      <c r="B45" s="112"/>
      <c r="C45" s="19"/>
      <c r="D45" s="19"/>
    </row>
  </sheetData>
  <autoFilter ref="A3:BC34" xr:uid="{00000000-0001-0000-0500-000000000000}">
    <filterColumn colId="1" showButton="0"/>
    <filterColumn colId="2" showButton="0"/>
    <filterColumn colId="3" showButton="0"/>
    <filterColumn colId="4" showButton="0"/>
    <filterColumn colId="5" showButton="0"/>
    <filterColumn colId="6" showButton="0"/>
    <filterColumn colId="7" showButton="0"/>
    <filterColumn colId="10" showButton="0"/>
    <filterColumn colId="11" showButton="0"/>
    <filterColumn colId="12" showButton="0"/>
    <filterColumn colId="13" showButton="0"/>
    <filterColumn colId="14" showButton="0"/>
    <filterColumn colId="15" showButton="0"/>
    <filterColumn colId="16" showButton="0"/>
    <filterColumn colId="19" showButton="0"/>
    <filterColumn colId="20" showButton="0"/>
    <filterColumn colId="21" showButton="0"/>
    <filterColumn colId="22" showButton="0"/>
    <filterColumn colId="23" showButton="0"/>
    <filterColumn colId="24" showButton="0"/>
    <filterColumn colId="25" showButton="0"/>
    <filterColumn colId="29" showButton="0"/>
    <filterColumn colId="30" showButton="0"/>
    <filterColumn colId="31" showButton="0"/>
    <filterColumn colId="32" showButton="0"/>
    <filterColumn colId="33" showButton="0"/>
    <filterColumn colId="34" showButton="0"/>
    <filterColumn colId="35" showButton="0"/>
    <filterColumn colId="38" showButton="0"/>
    <filterColumn colId="39" showButton="0"/>
    <filterColumn colId="40" showButton="0"/>
    <filterColumn colId="41" showButton="0"/>
    <filterColumn colId="42" showButton="0"/>
    <filterColumn colId="43" showButton="0"/>
    <filterColumn colId="44" showButton="0"/>
    <filterColumn colId="47" showButton="0"/>
    <filterColumn colId="48" showButton="0"/>
    <filterColumn colId="49" showButton="0"/>
    <filterColumn colId="50" showButton="0"/>
    <filterColumn colId="51" showButton="0"/>
    <filterColumn colId="52" showButton="0"/>
    <filterColumn colId="53" showButton="0"/>
  </autoFilter>
  <mergeCells count="16">
    <mergeCell ref="B7:I8"/>
    <mergeCell ref="K7:R8"/>
    <mergeCell ref="T7:AA8"/>
    <mergeCell ref="AN7:AU8"/>
    <mergeCell ref="AW7:BD8"/>
    <mergeCell ref="AE7:AL8"/>
    <mergeCell ref="AE3:AL3"/>
    <mergeCell ref="AN3:AU3"/>
    <mergeCell ref="AW3:BD3"/>
    <mergeCell ref="AE2:BD2"/>
    <mergeCell ref="A1:AA1"/>
    <mergeCell ref="B2:AA2"/>
    <mergeCell ref="A3:A4"/>
    <mergeCell ref="B3:I3"/>
    <mergeCell ref="K3:R3"/>
    <mergeCell ref="T3:AA3"/>
  </mergeCells>
  <printOptions horizontalCentered="1" verticalCentered="1"/>
  <pageMargins left="0.23622047244094491" right="0.23622047244094491" top="0.74803149606299213" bottom="0.74803149606299213" header="0.31496062992125984" footer="0.31496062992125984"/>
  <pageSetup paperSize="9" scale="44" orientation="landscape" horizontalDpi="4294967293" r:id="rId1"/>
  <headerFooter>
    <oddFooter>&amp;L&amp;D&amp;C&amp;A&amp;R&amp;N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67"/>
  <sheetViews>
    <sheetView zoomScaleNormal="100" zoomScaleSheetLayoutView="55" workbookViewId="0">
      <selection sqref="A1:O1"/>
    </sheetView>
  </sheetViews>
  <sheetFormatPr defaultRowHeight="15"/>
  <cols>
    <col min="1" max="1" width="59.5703125" customWidth="1"/>
    <col min="2" max="10" width="9.7109375" customWidth="1"/>
  </cols>
  <sheetData>
    <row r="1" spans="1:15">
      <c r="A1" s="420" t="s">
        <v>259</v>
      </c>
      <c r="B1" s="420"/>
      <c r="C1" s="420"/>
      <c r="D1" s="420"/>
      <c r="E1" s="420"/>
      <c r="F1" s="420"/>
      <c r="G1" s="420"/>
      <c r="H1" s="420"/>
      <c r="I1" s="420"/>
      <c r="J1" s="420"/>
      <c r="K1" s="420"/>
      <c r="L1" s="420"/>
      <c r="M1" s="420"/>
      <c r="N1" s="420"/>
      <c r="O1" s="420"/>
    </row>
    <row r="2" spans="1:15">
      <c r="A2" s="52" t="s">
        <v>190</v>
      </c>
      <c r="B2" s="328" t="s">
        <v>330</v>
      </c>
      <c r="C2" s="328"/>
      <c r="D2" s="328"/>
      <c r="E2" s="328"/>
      <c r="F2" s="328"/>
      <c r="G2" s="328"/>
      <c r="H2" s="328"/>
      <c r="I2" s="328"/>
      <c r="J2" s="328"/>
      <c r="K2" s="328"/>
      <c r="L2" s="328"/>
      <c r="M2" s="328"/>
      <c r="N2" s="328"/>
      <c r="O2" s="328"/>
    </row>
    <row r="3" spans="1:15">
      <c r="A3" s="484" t="s">
        <v>331</v>
      </c>
      <c r="B3" s="483" t="s">
        <v>332</v>
      </c>
      <c r="C3" s="483"/>
      <c r="D3" s="483"/>
      <c r="E3" s="483"/>
      <c r="F3" s="483"/>
      <c r="G3" s="483"/>
      <c r="H3" s="483"/>
      <c r="I3" s="483"/>
      <c r="J3" s="483"/>
      <c r="K3" s="483"/>
      <c r="L3" s="483"/>
      <c r="M3" s="483"/>
      <c r="N3" s="483"/>
      <c r="O3" s="483"/>
    </row>
    <row r="4" spans="1:15">
      <c r="A4" s="328"/>
      <c r="B4" s="10" t="s">
        <v>194</v>
      </c>
      <c r="C4" s="10" t="s">
        <v>196</v>
      </c>
      <c r="D4" s="10" t="s">
        <v>197</v>
      </c>
      <c r="E4" s="10" t="s">
        <v>198</v>
      </c>
      <c r="F4" s="10" t="s">
        <v>199</v>
      </c>
      <c r="G4" s="10" t="s">
        <v>200</v>
      </c>
      <c r="H4" s="10" t="s">
        <v>202</v>
      </c>
      <c r="I4" s="10" t="s">
        <v>204</v>
      </c>
      <c r="J4" s="10" t="s">
        <v>205</v>
      </c>
      <c r="K4" s="10" t="s">
        <v>333</v>
      </c>
      <c r="L4" s="10" t="s">
        <v>334</v>
      </c>
      <c r="M4" s="10" t="s">
        <v>335</v>
      </c>
      <c r="N4" s="10" t="s">
        <v>336</v>
      </c>
      <c r="O4" s="10" t="s">
        <v>337</v>
      </c>
    </row>
    <row r="5" spans="1:15">
      <c r="A5" s="2" t="s">
        <v>126</v>
      </c>
      <c r="B5" s="3"/>
      <c r="C5" s="3"/>
      <c r="D5" s="3"/>
      <c r="E5" s="3"/>
      <c r="F5" s="3"/>
      <c r="G5" s="3"/>
      <c r="H5" s="3"/>
      <c r="I5" s="3"/>
      <c r="J5" s="3"/>
      <c r="K5" s="3"/>
      <c r="L5" s="3"/>
      <c r="M5" s="3"/>
      <c r="N5" s="3"/>
      <c r="O5" s="3"/>
    </row>
    <row r="6" spans="1:15">
      <c r="A6" s="9" t="s">
        <v>338</v>
      </c>
      <c r="B6" s="66">
        <v>40</v>
      </c>
      <c r="C6" s="485"/>
      <c r="D6" s="485"/>
      <c r="E6" s="485"/>
      <c r="F6" s="485"/>
      <c r="G6" s="485"/>
      <c r="H6" s="485"/>
      <c r="I6" s="485"/>
      <c r="J6" s="485"/>
      <c r="K6" s="485"/>
      <c r="L6" s="485"/>
      <c r="M6" s="485"/>
      <c r="N6" s="485"/>
      <c r="O6" s="485"/>
    </row>
    <row r="7" spans="1:15">
      <c r="A7" s="9" t="s">
        <v>339</v>
      </c>
      <c r="B7" s="66">
        <v>40</v>
      </c>
      <c r="C7" s="485"/>
      <c r="D7" s="485"/>
      <c r="E7" s="485"/>
      <c r="F7" s="485"/>
      <c r="G7" s="485"/>
      <c r="H7" s="485"/>
      <c r="I7" s="485"/>
      <c r="J7" s="485"/>
      <c r="K7" s="485"/>
      <c r="L7" s="485"/>
      <c r="M7" s="485"/>
      <c r="N7" s="485"/>
      <c r="O7" s="485"/>
    </row>
    <row r="8" spans="1:15">
      <c r="A8" s="9" t="s">
        <v>340</v>
      </c>
      <c r="B8" s="66">
        <v>40</v>
      </c>
      <c r="C8" s="485"/>
      <c r="D8" s="485"/>
      <c r="E8" s="485"/>
      <c r="F8" s="485"/>
      <c r="G8" s="485"/>
      <c r="H8" s="485"/>
      <c r="I8" s="485"/>
      <c r="J8" s="485"/>
      <c r="K8" s="485"/>
      <c r="L8" s="485"/>
      <c r="M8" s="485"/>
      <c r="N8" s="485"/>
      <c r="O8" s="485"/>
    </row>
    <row r="9" spans="1:15">
      <c r="A9" s="9" t="s">
        <v>341</v>
      </c>
      <c r="B9" s="66">
        <v>40</v>
      </c>
      <c r="C9" s="485"/>
      <c r="D9" s="485"/>
      <c r="E9" s="485"/>
      <c r="F9" s="485"/>
      <c r="G9" s="485"/>
      <c r="H9" s="485"/>
      <c r="I9" s="485"/>
      <c r="J9" s="485"/>
      <c r="K9" s="485"/>
      <c r="L9" s="485"/>
      <c r="M9" s="485"/>
      <c r="N9" s="485"/>
      <c r="O9" s="485"/>
    </row>
    <row r="10" spans="1:15">
      <c r="A10" s="2" t="s">
        <v>128</v>
      </c>
      <c r="B10" s="66"/>
      <c r="C10" s="66"/>
      <c r="D10" s="66"/>
      <c r="E10" s="66"/>
      <c r="F10" s="66"/>
      <c r="G10" s="66"/>
      <c r="H10" s="66"/>
      <c r="I10" s="66"/>
      <c r="J10" s="66"/>
      <c r="K10" s="66"/>
      <c r="L10" s="66"/>
      <c r="M10" s="66"/>
      <c r="N10" s="66"/>
      <c r="O10" s="66"/>
    </row>
    <row r="11" spans="1:15">
      <c r="A11" s="9" t="s">
        <v>338</v>
      </c>
      <c r="B11" s="478"/>
      <c r="C11" s="66" t="s">
        <v>342</v>
      </c>
      <c r="D11" s="485"/>
      <c r="E11" s="485"/>
      <c r="F11" s="485"/>
      <c r="G11" s="485"/>
      <c r="H11" s="485"/>
      <c r="I11" s="485"/>
      <c r="J11" s="485"/>
      <c r="K11" s="485"/>
      <c r="L11" s="485"/>
      <c r="M11" s="485"/>
      <c r="N11" s="485"/>
      <c r="O11" s="485"/>
    </row>
    <row r="12" spans="1:15">
      <c r="A12" s="9" t="s">
        <v>339</v>
      </c>
      <c r="B12" s="486"/>
      <c r="C12" s="66" t="s">
        <v>342</v>
      </c>
      <c r="D12" s="485"/>
      <c r="E12" s="485"/>
      <c r="F12" s="485"/>
      <c r="G12" s="485"/>
      <c r="H12" s="485"/>
      <c r="I12" s="485"/>
      <c r="J12" s="485"/>
      <c r="K12" s="485"/>
      <c r="L12" s="485"/>
      <c r="M12" s="485"/>
      <c r="N12" s="485"/>
      <c r="O12" s="485"/>
    </row>
    <row r="13" spans="1:15">
      <c r="A13" s="9" t="s">
        <v>340</v>
      </c>
      <c r="B13" s="486"/>
      <c r="C13" s="66" t="s">
        <v>342</v>
      </c>
      <c r="D13" s="485"/>
      <c r="E13" s="485"/>
      <c r="F13" s="485"/>
      <c r="G13" s="485"/>
      <c r="H13" s="485"/>
      <c r="I13" s="485"/>
      <c r="J13" s="485"/>
      <c r="K13" s="485"/>
      <c r="L13" s="485"/>
      <c r="M13" s="485"/>
      <c r="N13" s="485"/>
      <c r="O13" s="485"/>
    </row>
    <row r="14" spans="1:15">
      <c r="A14" s="9" t="s">
        <v>341</v>
      </c>
      <c r="B14" s="479"/>
      <c r="C14" s="66" t="s">
        <v>342</v>
      </c>
      <c r="D14" s="485"/>
      <c r="E14" s="485"/>
      <c r="F14" s="485"/>
      <c r="G14" s="485"/>
      <c r="H14" s="485"/>
      <c r="I14" s="485"/>
      <c r="J14" s="485"/>
      <c r="K14" s="485"/>
      <c r="L14" s="485"/>
      <c r="M14" s="485"/>
      <c r="N14" s="485"/>
      <c r="O14" s="485"/>
    </row>
    <row r="15" spans="1:15">
      <c r="A15" s="2" t="s">
        <v>130</v>
      </c>
      <c r="B15" s="66"/>
      <c r="C15" s="66"/>
      <c r="D15" s="66"/>
      <c r="E15" s="66"/>
      <c r="F15" s="66"/>
      <c r="G15" s="66"/>
      <c r="H15" s="66"/>
      <c r="I15" s="66"/>
      <c r="J15" s="66"/>
      <c r="K15" s="66"/>
      <c r="L15" s="66"/>
      <c r="M15" s="66"/>
      <c r="N15" s="66"/>
      <c r="O15" s="66"/>
    </row>
    <row r="16" spans="1:15">
      <c r="A16" s="9" t="s">
        <v>338</v>
      </c>
      <c r="B16" s="469"/>
      <c r="C16" s="470"/>
      <c r="D16" s="66">
        <v>50</v>
      </c>
      <c r="E16" s="469"/>
      <c r="F16" s="473"/>
      <c r="G16" s="473"/>
      <c r="H16" s="473"/>
      <c r="I16" s="473"/>
      <c r="J16" s="473"/>
      <c r="K16" s="473"/>
      <c r="L16" s="473"/>
      <c r="M16" s="473"/>
      <c r="N16" s="473"/>
      <c r="O16" s="470"/>
    </row>
    <row r="17" spans="1:15">
      <c r="A17" s="9" t="s">
        <v>339</v>
      </c>
      <c r="B17" s="480"/>
      <c r="C17" s="482"/>
      <c r="D17" s="66">
        <v>50</v>
      </c>
      <c r="E17" s="480"/>
      <c r="F17" s="481"/>
      <c r="G17" s="481"/>
      <c r="H17" s="481"/>
      <c r="I17" s="481"/>
      <c r="J17" s="481"/>
      <c r="K17" s="481"/>
      <c r="L17" s="481"/>
      <c r="M17" s="481"/>
      <c r="N17" s="481"/>
      <c r="O17" s="482"/>
    </row>
    <row r="18" spans="1:15">
      <c r="A18" s="9" t="s">
        <v>340</v>
      </c>
      <c r="B18" s="480"/>
      <c r="C18" s="482"/>
      <c r="D18" s="66">
        <v>40</v>
      </c>
      <c r="E18" s="480"/>
      <c r="F18" s="481"/>
      <c r="G18" s="481"/>
      <c r="H18" s="481"/>
      <c r="I18" s="481"/>
      <c r="J18" s="481"/>
      <c r="K18" s="481"/>
      <c r="L18" s="481"/>
      <c r="M18" s="481"/>
      <c r="N18" s="481"/>
      <c r="O18" s="482"/>
    </row>
    <row r="19" spans="1:15">
      <c r="A19" s="9" t="s">
        <v>341</v>
      </c>
      <c r="B19" s="471"/>
      <c r="C19" s="472"/>
      <c r="D19" s="66">
        <v>50</v>
      </c>
      <c r="E19" s="471"/>
      <c r="F19" s="474"/>
      <c r="G19" s="474"/>
      <c r="H19" s="474"/>
      <c r="I19" s="474"/>
      <c r="J19" s="474"/>
      <c r="K19" s="474"/>
      <c r="L19" s="474"/>
      <c r="M19" s="474"/>
      <c r="N19" s="474"/>
      <c r="O19" s="472"/>
    </row>
    <row r="20" spans="1:15">
      <c r="A20" s="2" t="s">
        <v>132</v>
      </c>
      <c r="B20" s="66"/>
      <c r="C20" s="66"/>
      <c r="D20" s="66"/>
      <c r="E20" s="66"/>
      <c r="F20" s="66"/>
      <c r="G20" s="66"/>
      <c r="H20" s="66"/>
      <c r="I20" s="66"/>
      <c r="J20" s="66"/>
      <c r="K20" s="66"/>
      <c r="L20" s="66"/>
      <c r="M20" s="66"/>
      <c r="N20" s="66"/>
      <c r="O20" s="66"/>
    </row>
    <row r="21" spans="1:15">
      <c r="A21" s="9" t="s">
        <v>338</v>
      </c>
      <c r="B21" s="469"/>
      <c r="C21" s="473"/>
      <c r="D21" s="470"/>
      <c r="E21" s="66">
        <v>20</v>
      </c>
      <c r="F21" s="469"/>
      <c r="G21" s="473"/>
      <c r="H21" s="473"/>
      <c r="I21" s="473"/>
      <c r="J21" s="473"/>
      <c r="K21" s="473"/>
      <c r="L21" s="473"/>
      <c r="M21" s="473"/>
      <c r="N21" s="473"/>
      <c r="O21" s="470"/>
    </row>
    <row r="22" spans="1:15">
      <c r="A22" s="9" t="s">
        <v>339</v>
      </c>
      <c r="B22" s="480"/>
      <c r="C22" s="481"/>
      <c r="D22" s="482"/>
      <c r="E22" s="66">
        <v>20</v>
      </c>
      <c r="F22" s="480"/>
      <c r="G22" s="481"/>
      <c r="H22" s="481"/>
      <c r="I22" s="481"/>
      <c r="J22" s="481"/>
      <c r="K22" s="481"/>
      <c r="L22" s="481"/>
      <c r="M22" s="481"/>
      <c r="N22" s="481"/>
      <c r="O22" s="482"/>
    </row>
    <row r="23" spans="1:15">
      <c r="A23" s="9" t="s">
        <v>340</v>
      </c>
      <c r="B23" s="480"/>
      <c r="C23" s="481"/>
      <c r="D23" s="482"/>
      <c r="E23" s="66">
        <v>20</v>
      </c>
      <c r="F23" s="480"/>
      <c r="G23" s="481"/>
      <c r="H23" s="481"/>
      <c r="I23" s="481"/>
      <c r="J23" s="481"/>
      <c r="K23" s="481"/>
      <c r="L23" s="481"/>
      <c r="M23" s="481"/>
      <c r="N23" s="481"/>
      <c r="O23" s="482"/>
    </row>
    <row r="24" spans="1:15">
      <c r="A24" s="9" t="s">
        <v>341</v>
      </c>
      <c r="B24" s="471"/>
      <c r="C24" s="474"/>
      <c r="D24" s="472"/>
      <c r="E24" s="66">
        <v>20</v>
      </c>
      <c r="F24" s="471"/>
      <c r="G24" s="474"/>
      <c r="H24" s="474"/>
      <c r="I24" s="474"/>
      <c r="J24" s="474"/>
      <c r="K24" s="474"/>
      <c r="L24" s="474"/>
      <c r="M24" s="474"/>
      <c r="N24" s="474"/>
      <c r="O24" s="472"/>
    </row>
    <row r="25" spans="1:15">
      <c r="A25" s="2" t="s">
        <v>134</v>
      </c>
      <c r="B25" s="66"/>
      <c r="C25" s="66"/>
      <c r="D25" s="66"/>
      <c r="E25" s="66"/>
      <c r="F25" s="66"/>
      <c r="G25" s="66"/>
      <c r="H25" s="66"/>
      <c r="I25" s="66"/>
      <c r="J25" s="66"/>
      <c r="K25" s="66"/>
      <c r="L25" s="66"/>
      <c r="M25" s="66"/>
      <c r="N25" s="66"/>
      <c r="O25" s="66"/>
    </row>
    <row r="26" spans="1:15">
      <c r="A26" s="9" t="s">
        <v>338</v>
      </c>
      <c r="B26" s="469"/>
      <c r="C26" s="473"/>
      <c r="D26" s="473"/>
      <c r="E26" s="470"/>
      <c r="F26" s="66">
        <v>40</v>
      </c>
      <c r="G26" s="469"/>
      <c r="H26" s="473"/>
      <c r="I26" s="473"/>
      <c r="J26" s="473"/>
      <c r="K26" s="473"/>
      <c r="L26" s="473"/>
      <c r="M26" s="473"/>
      <c r="N26" s="473"/>
      <c r="O26" s="470"/>
    </row>
    <row r="27" spans="1:15">
      <c r="A27" s="9" t="s">
        <v>339</v>
      </c>
      <c r="B27" s="480"/>
      <c r="C27" s="481"/>
      <c r="D27" s="481"/>
      <c r="E27" s="482"/>
      <c r="F27" s="66">
        <v>40</v>
      </c>
      <c r="G27" s="480"/>
      <c r="H27" s="481"/>
      <c r="I27" s="481"/>
      <c r="J27" s="481"/>
      <c r="K27" s="481"/>
      <c r="L27" s="481"/>
      <c r="M27" s="481"/>
      <c r="N27" s="481"/>
      <c r="O27" s="482"/>
    </row>
    <row r="28" spans="1:15">
      <c r="A28" s="9" t="s">
        <v>340</v>
      </c>
      <c r="B28" s="480"/>
      <c r="C28" s="481"/>
      <c r="D28" s="481"/>
      <c r="E28" s="482"/>
      <c r="F28" s="66">
        <v>40</v>
      </c>
      <c r="G28" s="480"/>
      <c r="H28" s="481"/>
      <c r="I28" s="481"/>
      <c r="J28" s="481"/>
      <c r="K28" s="481"/>
      <c r="L28" s="481"/>
      <c r="M28" s="481"/>
      <c r="N28" s="481"/>
      <c r="O28" s="482"/>
    </row>
    <row r="29" spans="1:15">
      <c r="A29" s="9" t="s">
        <v>341</v>
      </c>
      <c r="B29" s="471"/>
      <c r="C29" s="474"/>
      <c r="D29" s="474"/>
      <c r="E29" s="472"/>
      <c r="F29" s="66">
        <v>50</v>
      </c>
      <c r="G29" s="471"/>
      <c r="H29" s="474"/>
      <c r="I29" s="474"/>
      <c r="J29" s="474"/>
      <c r="K29" s="474"/>
      <c r="L29" s="474"/>
      <c r="M29" s="474"/>
      <c r="N29" s="474"/>
      <c r="O29" s="472"/>
    </row>
    <row r="30" spans="1:15">
      <c r="A30" s="2" t="s">
        <v>201</v>
      </c>
      <c r="B30" s="66"/>
      <c r="C30" s="66"/>
      <c r="D30" s="66"/>
      <c r="E30" s="66"/>
      <c r="F30" s="66"/>
      <c r="G30" s="66"/>
      <c r="H30" s="66"/>
      <c r="I30" s="66"/>
      <c r="J30" s="66"/>
      <c r="K30" s="66"/>
      <c r="L30" s="66"/>
      <c r="M30" s="66"/>
      <c r="N30" s="66"/>
      <c r="O30" s="66"/>
    </row>
    <row r="31" spans="1:15">
      <c r="A31" s="9" t="s">
        <v>338</v>
      </c>
      <c r="B31" s="469"/>
      <c r="C31" s="473"/>
      <c r="D31" s="473"/>
      <c r="E31" s="473"/>
      <c r="F31" s="470"/>
      <c r="G31" s="66">
        <v>15</v>
      </c>
      <c r="H31" s="469"/>
      <c r="I31" s="473"/>
      <c r="J31" s="473"/>
      <c r="K31" s="473"/>
      <c r="L31" s="473"/>
      <c r="M31" s="473"/>
      <c r="N31" s="473"/>
      <c r="O31" s="470"/>
    </row>
    <row r="32" spans="1:15">
      <c r="A32" s="9" t="s">
        <v>339</v>
      </c>
      <c r="B32" s="480"/>
      <c r="C32" s="481"/>
      <c r="D32" s="481"/>
      <c r="E32" s="481"/>
      <c r="F32" s="482"/>
      <c r="G32" s="66">
        <v>20</v>
      </c>
      <c r="H32" s="480"/>
      <c r="I32" s="481"/>
      <c r="J32" s="481"/>
      <c r="K32" s="481"/>
      <c r="L32" s="481"/>
      <c r="M32" s="481"/>
      <c r="N32" s="481"/>
      <c r="O32" s="482"/>
    </row>
    <row r="33" spans="1:15">
      <c r="A33" s="9" t="s">
        <v>340</v>
      </c>
      <c r="B33" s="480"/>
      <c r="C33" s="481"/>
      <c r="D33" s="481"/>
      <c r="E33" s="481"/>
      <c r="F33" s="482"/>
      <c r="G33" s="66">
        <v>20</v>
      </c>
      <c r="H33" s="480"/>
      <c r="I33" s="481"/>
      <c r="J33" s="481"/>
      <c r="K33" s="481"/>
      <c r="L33" s="481"/>
      <c r="M33" s="481"/>
      <c r="N33" s="481"/>
      <c r="O33" s="482"/>
    </row>
    <row r="34" spans="1:15">
      <c r="A34" s="9" t="s">
        <v>341</v>
      </c>
      <c r="B34" s="471"/>
      <c r="C34" s="474"/>
      <c r="D34" s="474"/>
      <c r="E34" s="474"/>
      <c r="F34" s="472"/>
      <c r="G34" s="66">
        <v>25</v>
      </c>
      <c r="H34" s="471"/>
      <c r="I34" s="474"/>
      <c r="J34" s="474"/>
      <c r="K34" s="474"/>
      <c r="L34" s="474"/>
      <c r="M34" s="474"/>
      <c r="N34" s="474"/>
      <c r="O34" s="472"/>
    </row>
    <row r="35" spans="1:15">
      <c r="A35" s="2" t="s">
        <v>203</v>
      </c>
      <c r="B35" s="66"/>
      <c r="C35" s="66"/>
      <c r="D35" s="66"/>
      <c r="E35" s="66"/>
      <c r="F35" s="66"/>
      <c r="G35" s="66"/>
      <c r="H35" s="66"/>
      <c r="I35" s="66"/>
      <c r="J35" s="66"/>
      <c r="K35" s="66"/>
      <c r="L35" s="66"/>
      <c r="M35" s="66"/>
      <c r="N35" s="66"/>
      <c r="O35" s="66"/>
    </row>
    <row r="36" spans="1:15">
      <c r="A36" s="9" t="s">
        <v>338</v>
      </c>
      <c r="B36" s="469"/>
      <c r="C36" s="473"/>
      <c r="D36" s="473"/>
      <c r="E36" s="473"/>
      <c r="F36" s="473"/>
      <c r="G36" s="470"/>
      <c r="H36" s="66">
        <v>20</v>
      </c>
      <c r="I36" s="469"/>
      <c r="J36" s="473"/>
      <c r="K36" s="473"/>
      <c r="L36" s="473"/>
      <c r="M36" s="473"/>
      <c r="N36" s="473"/>
      <c r="O36" s="470"/>
    </row>
    <row r="37" spans="1:15">
      <c r="A37" s="9" t="s">
        <v>339</v>
      </c>
      <c r="B37" s="480"/>
      <c r="C37" s="481"/>
      <c r="D37" s="481"/>
      <c r="E37" s="481"/>
      <c r="F37" s="481"/>
      <c r="G37" s="482"/>
      <c r="H37" s="66">
        <v>20</v>
      </c>
      <c r="I37" s="480"/>
      <c r="J37" s="481"/>
      <c r="K37" s="481"/>
      <c r="L37" s="481"/>
      <c r="M37" s="481"/>
      <c r="N37" s="481"/>
      <c r="O37" s="482"/>
    </row>
    <row r="38" spans="1:15">
      <c r="A38" s="9" t="s">
        <v>340</v>
      </c>
      <c r="B38" s="480"/>
      <c r="C38" s="481"/>
      <c r="D38" s="481"/>
      <c r="E38" s="481"/>
      <c r="F38" s="481"/>
      <c r="G38" s="482"/>
      <c r="H38" s="66">
        <v>20</v>
      </c>
      <c r="I38" s="480"/>
      <c r="J38" s="481"/>
      <c r="K38" s="481"/>
      <c r="L38" s="481"/>
      <c r="M38" s="481"/>
      <c r="N38" s="481"/>
      <c r="O38" s="482"/>
    </row>
    <row r="39" spans="1:15">
      <c r="A39" s="9" t="s">
        <v>341</v>
      </c>
      <c r="B39" s="471"/>
      <c r="C39" s="474"/>
      <c r="D39" s="474"/>
      <c r="E39" s="474"/>
      <c r="F39" s="474"/>
      <c r="G39" s="472"/>
      <c r="H39" s="66">
        <v>25</v>
      </c>
      <c r="I39" s="471"/>
      <c r="J39" s="474"/>
      <c r="K39" s="474"/>
      <c r="L39" s="474"/>
      <c r="M39" s="474"/>
      <c r="N39" s="474"/>
      <c r="O39" s="472"/>
    </row>
    <row r="40" spans="1:15">
      <c r="A40" s="2" t="s">
        <v>138</v>
      </c>
      <c r="B40" s="66"/>
      <c r="C40" s="66"/>
      <c r="D40" s="66"/>
      <c r="E40" s="66"/>
      <c r="F40" s="66"/>
      <c r="G40" s="66"/>
      <c r="H40" s="66"/>
      <c r="I40" s="66"/>
      <c r="J40" s="66"/>
      <c r="K40" s="66"/>
      <c r="L40" s="66"/>
      <c r="M40" s="66"/>
      <c r="N40" s="66"/>
      <c r="O40" s="66"/>
    </row>
    <row r="41" spans="1:15">
      <c r="A41" s="9" t="s">
        <v>338</v>
      </c>
      <c r="B41" s="469"/>
      <c r="C41" s="473"/>
      <c r="D41" s="473"/>
      <c r="E41" s="473"/>
      <c r="F41" s="473"/>
      <c r="G41" s="473"/>
      <c r="H41" s="470"/>
      <c r="I41" s="66">
        <v>15</v>
      </c>
      <c r="J41" s="469"/>
      <c r="K41" s="473"/>
      <c r="L41" s="473"/>
      <c r="M41" s="473"/>
      <c r="N41" s="473"/>
      <c r="O41" s="470"/>
    </row>
    <row r="42" spans="1:15">
      <c r="A42" s="9" t="s">
        <v>339</v>
      </c>
      <c r="B42" s="480"/>
      <c r="C42" s="481"/>
      <c r="D42" s="481"/>
      <c r="E42" s="481"/>
      <c r="F42" s="481"/>
      <c r="G42" s="481"/>
      <c r="H42" s="482"/>
      <c r="I42" s="66">
        <v>15</v>
      </c>
      <c r="J42" s="480"/>
      <c r="K42" s="481"/>
      <c r="L42" s="481"/>
      <c r="M42" s="481"/>
      <c r="N42" s="481"/>
      <c r="O42" s="482"/>
    </row>
    <row r="43" spans="1:15">
      <c r="A43" s="9" t="s">
        <v>340</v>
      </c>
      <c r="B43" s="480"/>
      <c r="C43" s="481"/>
      <c r="D43" s="481"/>
      <c r="E43" s="481"/>
      <c r="F43" s="481"/>
      <c r="G43" s="481"/>
      <c r="H43" s="482"/>
      <c r="I43" s="66">
        <v>20</v>
      </c>
      <c r="J43" s="480"/>
      <c r="K43" s="481"/>
      <c r="L43" s="481"/>
      <c r="M43" s="481"/>
      <c r="N43" s="481"/>
      <c r="O43" s="482"/>
    </row>
    <row r="44" spans="1:15">
      <c r="A44" s="9" t="s">
        <v>341</v>
      </c>
      <c r="B44" s="471"/>
      <c r="C44" s="474"/>
      <c r="D44" s="474"/>
      <c r="E44" s="474"/>
      <c r="F44" s="474"/>
      <c r="G44" s="474"/>
      <c r="H44" s="472"/>
      <c r="I44" s="66">
        <v>25</v>
      </c>
      <c r="J44" s="471"/>
      <c r="K44" s="474"/>
      <c r="L44" s="474"/>
      <c r="M44" s="474"/>
      <c r="N44" s="474"/>
      <c r="O44" s="472"/>
    </row>
    <row r="45" spans="1:15">
      <c r="A45" s="2" t="s">
        <v>206</v>
      </c>
      <c r="B45" s="66"/>
      <c r="C45" s="66"/>
      <c r="D45" s="66"/>
      <c r="E45" s="66"/>
      <c r="F45" s="66"/>
      <c r="G45" s="66"/>
      <c r="H45" s="66"/>
      <c r="I45" s="66"/>
      <c r="J45" s="66"/>
      <c r="K45" s="66"/>
      <c r="L45" s="66"/>
      <c r="M45" s="66"/>
      <c r="N45" s="66"/>
      <c r="O45" s="66"/>
    </row>
    <row r="46" spans="1:15">
      <c r="A46" s="9" t="s">
        <v>338</v>
      </c>
      <c r="B46" s="469"/>
      <c r="C46" s="473"/>
      <c r="D46" s="473"/>
      <c r="E46" s="473"/>
      <c r="F46" s="473"/>
      <c r="G46" s="473"/>
      <c r="H46" s="473"/>
      <c r="I46" s="470"/>
      <c r="J46" s="66">
        <v>7</v>
      </c>
      <c r="K46" s="469"/>
      <c r="L46" s="473"/>
      <c r="M46" s="473"/>
      <c r="N46" s="473"/>
      <c r="O46" s="470"/>
    </row>
    <row r="47" spans="1:15">
      <c r="A47" s="9" t="s">
        <v>339</v>
      </c>
      <c r="B47" s="480"/>
      <c r="C47" s="481"/>
      <c r="D47" s="481"/>
      <c r="E47" s="481"/>
      <c r="F47" s="481"/>
      <c r="G47" s="481"/>
      <c r="H47" s="481"/>
      <c r="I47" s="482"/>
      <c r="J47" s="66">
        <v>7</v>
      </c>
      <c r="K47" s="480"/>
      <c r="L47" s="481"/>
      <c r="M47" s="481"/>
      <c r="N47" s="481"/>
      <c r="O47" s="482"/>
    </row>
    <row r="48" spans="1:15">
      <c r="A48" s="9" t="s">
        <v>340</v>
      </c>
      <c r="B48" s="480"/>
      <c r="C48" s="481"/>
      <c r="D48" s="481"/>
      <c r="E48" s="481"/>
      <c r="F48" s="481"/>
      <c r="G48" s="481"/>
      <c r="H48" s="481"/>
      <c r="I48" s="482"/>
      <c r="J48" s="66">
        <v>10</v>
      </c>
      <c r="K48" s="480"/>
      <c r="L48" s="481"/>
      <c r="M48" s="481"/>
      <c r="N48" s="481"/>
      <c r="O48" s="482"/>
    </row>
    <row r="49" spans="1:15">
      <c r="A49" s="9" t="s">
        <v>341</v>
      </c>
      <c r="B49" s="471"/>
      <c r="C49" s="474"/>
      <c r="D49" s="474"/>
      <c r="E49" s="474"/>
      <c r="F49" s="474"/>
      <c r="G49" s="474"/>
      <c r="H49" s="474"/>
      <c r="I49" s="472"/>
      <c r="J49" s="66">
        <v>10</v>
      </c>
      <c r="K49" s="471"/>
      <c r="L49" s="474"/>
      <c r="M49" s="474"/>
      <c r="N49" s="474"/>
      <c r="O49" s="472"/>
    </row>
    <row r="50" spans="1:15">
      <c r="A50" s="3" t="s">
        <v>343</v>
      </c>
      <c r="B50" s="66"/>
      <c r="C50" s="66"/>
      <c r="D50" s="66"/>
      <c r="E50" s="66"/>
      <c r="F50" s="66"/>
      <c r="G50" s="66"/>
      <c r="H50" s="66"/>
      <c r="I50" s="66"/>
      <c r="J50" s="66"/>
      <c r="K50" s="66"/>
      <c r="L50" s="66"/>
      <c r="M50" s="66"/>
      <c r="N50" s="66"/>
      <c r="O50" s="66"/>
    </row>
    <row r="51" spans="1:15">
      <c r="A51" s="9" t="s">
        <v>338</v>
      </c>
      <c r="B51" s="469"/>
      <c r="C51" s="473"/>
      <c r="D51" s="473"/>
      <c r="E51" s="473"/>
      <c r="F51" s="473"/>
      <c r="G51" s="473"/>
      <c r="H51" s="473"/>
      <c r="I51" s="473"/>
      <c r="J51" s="470"/>
      <c r="K51" s="66">
        <v>50</v>
      </c>
      <c r="L51" s="469"/>
      <c r="M51" s="473"/>
      <c r="N51" s="473"/>
      <c r="O51" s="470"/>
    </row>
    <row r="52" spans="1:15">
      <c r="A52" s="9" t="s">
        <v>339</v>
      </c>
      <c r="B52" s="480"/>
      <c r="C52" s="481"/>
      <c r="D52" s="481"/>
      <c r="E52" s="481"/>
      <c r="F52" s="481"/>
      <c r="G52" s="481"/>
      <c r="H52" s="481"/>
      <c r="I52" s="481"/>
      <c r="J52" s="482"/>
      <c r="K52" s="66">
        <v>50</v>
      </c>
      <c r="L52" s="480"/>
      <c r="M52" s="481"/>
      <c r="N52" s="481"/>
      <c r="O52" s="482"/>
    </row>
    <row r="53" spans="1:15">
      <c r="A53" s="9" t="s">
        <v>340</v>
      </c>
      <c r="B53" s="480"/>
      <c r="C53" s="481"/>
      <c r="D53" s="481"/>
      <c r="E53" s="481"/>
      <c r="F53" s="481"/>
      <c r="G53" s="481"/>
      <c r="H53" s="481"/>
      <c r="I53" s="481"/>
      <c r="J53" s="482"/>
      <c r="K53" s="66">
        <v>40</v>
      </c>
      <c r="L53" s="480"/>
      <c r="M53" s="481"/>
      <c r="N53" s="481"/>
      <c r="O53" s="482"/>
    </row>
    <row r="54" spans="1:15">
      <c r="A54" s="9" t="s">
        <v>341</v>
      </c>
      <c r="B54" s="471"/>
      <c r="C54" s="474"/>
      <c r="D54" s="474"/>
      <c r="E54" s="474"/>
      <c r="F54" s="474"/>
      <c r="G54" s="474"/>
      <c r="H54" s="474"/>
      <c r="I54" s="474"/>
      <c r="J54" s="472"/>
      <c r="K54" s="66">
        <v>50</v>
      </c>
      <c r="L54" s="471"/>
      <c r="M54" s="474"/>
      <c r="N54" s="474"/>
      <c r="O54" s="472"/>
    </row>
    <row r="55" spans="1:15">
      <c r="A55" s="3" t="s">
        <v>344</v>
      </c>
      <c r="B55" s="66"/>
      <c r="C55" s="66"/>
      <c r="D55" s="66"/>
      <c r="E55" s="66"/>
      <c r="F55" s="66"/>
      <c r="G55" s="66"/>
      <c r="H55" s="66"/>
      <c r="I55" s="66"/>
      <c r="J55" s="66"/>
      <c r="K55" s="66"/>
      <c r="L55" s="66"/>
      <c r="M55" s="66"/>
      <c r="N55" s="66"/>
      <c r="O55" s="66"/>
    </row>
    <row r="56" spans="1:15">
      <c r="A56" s="9" t="s">
        <v>338</v>
      </c>
      <c r="B56" s="469"/>
      <c r="C56" s="473"/>
      <c r="D56" s="473"/>
      <c r="E56" s="473"/>
      <c r="F56" s="473"/>
      <c r="G56" s="473"/>
      <c r="H56" s="473"/>
      <c r="I56" s="473"/>
      <c r="J56" s="473"/>
      <c r="K56" s="470"/>
      <c r="L56" s="66">
        <v>20</v>
      </c>
      <c r="M56" s="469"/>
      <c r="N56" s="473"/>
      <c r="O56" s="470"/>
    </row>
    <row r="57" spans="1:15">
      <c r="A57" s="9" t="s">
        <v>339</v>
      </c>
      <c r="B57" s="480"/>
      <c r="C57" s="481"/>
      <c r="D57" s="481"/>
      <c r="E57" s="481"/>
      <c r="F57" s="481"/>
      <c r="G57" s="481"/>
      <c r="H57" s="481"/>
      <c r="I57" s="481"/>
      <c r="J57" s="481"/>
      <c r="K57" s="482"/>
      <c r="L57" s="66">
        <v>20</v>
      </c>
      <c r="M57" s="480"/>
      <c r="N57" s="481"/>
      <c r="O57" s="482"/>
    </row>
    <row r="58" spans="1:15">
      <c r="A58" s="9" t="s">
        <v>340</v>
      </c>
      <c r="B58" s="480"/>
      <c r="C58" s="481"/>
      <c r="D58" s="481"/>
      <c r="E58" s="481"/>
      <c r="F58" s="481"/>
      <c r="G58" s="481"/>
      <c r="H58" s="481"/>
      <c r="I58" s="481"/>
      <c r="J58" s="481"/>
      <c r="K58" s="482"/>
      <c r="L58" s="66">
        <v>20</v>
      </c>
      <c r="M58" s="480"/>
      <c r="N58" s="481"/>
      <c r="O58" s="482"/>
    </row>
    <row r="59" spans="1:15">
      <c r="A59" s="9" t="s">
        <v>341</v>
      </c>
      <c r="B59" s="471"/>
      <c r="C59" s="474"/>
      <c r="D59" s="474"/>
      <c r="E59" s="474"/>
      <c r="F59" s="474"/>
      <c r="G59" s="474"/>
      <c r="H59" s="474"/>
      <c r="I59" s="474"/>
      <c r="J59" s="474"/>
      <c r="K59" s="472"/>
      <c r="L59" s="66">
        <v>20</v>
      </c>
      <c r="M59" s="471"/>
      <c r="N59" s="474"/>
      <c r="O59" s="472"/>
    </row>
    <row r="60" spans="1:15">
      <c r="A60" s="3" t="s">
        <v>345</v>
      </c>
      <c r="B60" s="66"/>
      <c r="C60" s="66"/>
      <c r="D60" s="66"/>
      <c r="E60" s="66"/>
      <c r="F60" s="66"/>
      <c r="G60" s="66"/>
      <c r="H60" s="66"/>
      <c r="I60" s="66"/>
      <c r="J60" s="66"/>
      <c r="K60" s="66"/>
      <c r="L60" s="66"/>
      <c r="M60" s="66"/>
      <c r="N60" s="66"/>
      <c r="O60" s="66"/>
    </row>
    <row r="61" spans="1:15">
      <c r="A61" s="9" t="s">
        <v>338</v>
      </c>
      <c r="B61" s="469"/>
      <c r="C61" s="473"/>
      <c r="D61" s="473"/>
      <c r="E61" s="473"/>
      <c r="F61" s="473"/>
      <c r="G61" s="473"/>
      <c r="H61" s="473"/>
      <c r="I61" s="473"/>
      <c r="J61" s="473"/>
      <c r="K61" s="473"/>
      <c r="L61" s="470"/>
      <c r="M61" s="66">
        <v>15</v>
      </c>
      <c r="N61" s="469"/>
      <c r="O61" s="470"/>
    </row>
    <row r="62" spans="1:15">
      <c r="A62" s="9" t="s">
        <v>339</v>
      </c>
      <c r="B62" s="471"/>
      <c r="C62" s="474"/>
      <c r="D62" s="474"/>
      <c r="E62" s="474"/>
      <c r="F62" s="474"/>
      <c r="G62" s="474"/>
      <c r="H62" s="474"/>
      <c r="I62" s="474"/>
      <c r="J62" s="474"/>
      <c r="K62" s="474"/>
      <c r="L62" s="472"/>
      <c r="M62" s="66">
        <v>15</v>
      </c>
      <c r="N62" s="471"/>
      <c r="O62" s="472"/>
    </row>
    <row r="63" spans="1:15">
      <c r="A63" s="3" t="s">
        <v>346</v>
      </c>
      <c r="B63" s="66"/>
      <c r="C63" s="66"/>
      <c r="D63" s="66"/>
      <c r="E63" s="66"/>
      <c r="F63" s="66"/>
      <c r="G63" s="66"/>
      <c r="H63" s="66"/>
      <c r="I63" s="66"/>
      <c r="J63" s="66"/>
      <c r="K63" s="66"/>
      <c r="L63" s="66"/>
      <c r="M63" s="66"/>
      <c r="N63" s="66"/>
      <c r="O63" s="66"/>
    </row>
    <row r="64" spans="1:15">
      <c r="A64" s="9" t="s">
        <v>338</v>
      </c>
      <c r="B64" s="469"/>
      <c r="C64" s="473"/>
      <c r="D64" s="473"/>
      <c r="E64" s="473"/>
      <c r="F64" s="473"/>
      <c r="G64" s="473"/>
      <c r="H64" s="473"/>
      <c r="I64" s="473"/>
      <c r="J64" s="473"/>
      <c r="K64" s="473"/>
      <c r="L64" s="473"/>
      <c r="M64" s="470"/>
      <c r="N64" s="66">
        <v>15</v>
      </c>
      <c r="O64" s="478"/>
    </row>
    <row r="65" spans="1:15">
      <c r="A65" s="9" t="s">
        <v>339</v>
      </c>
      <c r="B65" s="471"/>
      <c r="C65" s="474"/>
      <c r="D65" s="474"/>
      <c r="E65" s="474"/>
      <c r="F65" s="474"/>
      <c r="G65" s="474"/>
      <c r="H65" s="474"/>
      <c r="I65" s="474"/>
      <c r="J65" s="474"/>
      <c r="K65" s="474"/>
      <c r="L65" s="474"/>
      <c r="M65" s="472"/>
      <c r="N65" s="66">
        <v>15</v>
      </c>
      <c r="O65" s="479"/>
    </row>
    <row r="66" spans="1:15">
      <c r="A66" s="3" t="s">
        <v>347</v>
      </c>
      <c r="B66" s="66"/>
      <c r="C66" s="66"/>
      <c r="D66" s="66"/>
      <c r="E66" s="66"/>
      <c r="F66" s="66"/>
      <c r="G66" s="66"/>
      <c r="H66" s="66"/>
      <c r="I66" s="66"/>
      <c r="J66" s="66"/>
      <c r="K66" s="66"/>
      <c r="L66" s="66"/>
      <c r="M66" s="66"/>
      <c r="N66" s="66"/>
      <c r="O66" s="66"/>
    </row>
    <row r="67" spans="1:15">
      <c r="A67" s="9" t="s">
        <v>338</v>
      </c>
      <c r="B67" s="475"/>
      <c r="C67" s="476"/>
      <c r="D67" s="476"/>
      <c r="E67" s="476"/>
      <c r="F67" s="476"/>
      <c r="G67" s="476"/>
      <c r="H67" s="476"/>
      <c r="I67" s="476"/>
      <c r="J67" s="476"/>
      <c r="K67" s="476"/>
      <c r="L67" s="476"/>
      <c r="M67" s="476"/>
      <c r="N67" s="477"/>
      <c r="O67" s="66">
        <v>15</v>
      </c>
    </row>
  </sheetData>
  <mergeCells count="30">
    <mergeCell ref="B3:O3"/>
    <mergeCell ref="A3:A4"/>
    <mergeCell ref="B46:I49"/>
    <mergeCell ref="C6:O9"/>
    <mergeCell ref="D11:O14"/>
    <mergeCell ref="E16:O19"/>
    <mergeCell ref="F21:O24"/>
    <mergeCell ref="G26:O29"/>
    <mergeCell ref="B21:D24"/>
    <mergeCell ref="B26:E29"/>
    <mergeCell ref="B31:F34"/>
    <mergeCell ref="H31:O34"/>
    <mergeCell ref="B11:B14"/>
    <mergeCell ref="B16:C19"/>
    <mergeCell ref="A1:O1"/>
    <mergeCell ref="N61:O62"/>
    <mergeCell ref="B61:L62"/>
    <mergeCell ref="B67:N67"/>
    <mergeCell ref="O64:O65"/>
    <mergeCell ref="B64:M65"/>
    <mergeCell ref="B2:O2"/>
    <mergeCell ref="I36:O39"/>
    <mergeCell ref="J41:O44"/>
    <mergeCell ref="K46:O49"/>
    <mergeCell ref="L51:O54"/>
    <mergeCell ref="B51:J54"/>
    <mergeCell ref="M56:O59"/>
    <mergeCell ref="B56:K59"/>
    <mergeCell ref="B36:G39"/>
    <mergeCell ref="B41:H44"/>
  </mergeCells>
  <printOptions horizontalCentered="1" verticalCentered="1"/>
  <pageMargins left="0.23622047244094491" right="0.23622047244094491" top="0.74803149606299213" bottom="0.74803149606299213" header="0.31496062992125984" footer="0.31496062992125984"/>
  <pageSetup paperSize="9" scale="47" orientation="landscape" horizontalDpi="4294967293" r:id="rId1"/>
  <headerFooter>
    <oddFooter>&amp;L&amp;D&amp;C&amp;A&amp;R&amp;N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35"/>
  <sheetViews>
    <sheetView zoomScaleNormal="100" workbookViewId="0">
      <selection activeCell="E30" sqref="E30"/>
    </sheetView>
  </sheetViews>
  <sheetFormatPr defaultRowHeight="15"/>
  <cols>
    <col min="1" max="1" width="44.28515625" bestFit="1" customWidth="1"/>
    <col min="2" max="3" width="9.7109375" customWidth="1"/>
    <col min="4" max="4" width="13.5703125" customWidth="1"/>
    <col min="5" max="5" width="9.7109375" customWidth="1"/>
    <col min="6" max="6" width="12.42578125" customWidth="1"/>
    <col min="7" max="7" width="10.7109375" bestFit="1" customWidth="1"/>
    <col min="8" max="9" width="9.7109375" customWidth="1"/>
    <col min="10" max="10" width="12.28515625" customWidth="1"/>
    <col min="11" max="12" width="9.7109375" customWidth="1"/>
    <col min="13" max="13" width="15.7109375" customWidth="1"/>
    <col min="14" max="14" width="9.7109375" customWidth="1"/>
    <col min="15" max="15" width="10.85546875" bestFit="1" customWidth="1"/>
    <col min="16" max="16" width="10.7109375" bestFit="1" customWidth="1"/>
    <col min="17" max="18" width="9.7109375" customWidth="1"/>
    <col min="19" max="19" width="12.7109375" customWidth="1"/>
    <col min="20" max="21" width="9.7109375" customWidth="1"/>
    <col min="22" max="22" width="13" customWidth="1"/>
    <col min="23" max="23" width="12" bestFit="1" customWidth="1"/>
    <col min="24" max="24" width="11.5703125" bestFit="1" customWidth="1"/>
    <col min="25" max="25" width="10.7109375" bestFit="1" customWidth="1"/>
    <col min="26" max="26" width="9.7109375" customWidth="1"/>
    <col min="27" max="27" width="10.5703125" customWidth="1"/>
    <col min="28" max="28" width="14.42578125" customWidth="1"/>
  </cols>
  <sheetData>
    <row r="1" spans="1:35">
      <c r="A1" s="420" t="s">
        <v>259</v>
      </c>
      <c r="B1" s="420"/>
      <c r="C1" s="420"/>
      <c r="D1" s="420"/>
      <c r="E1" s="420"/>
      <c r="F1" s="420"/>
      <c r="G1" s="420"/>
      <c r="H1" s="420"/>
      <c r="I1" s="420"/>
      <c r="J1" s="420"/>
      <c r="K1" s="420"/>
      <c r="L1" s="420"/>
      <c r="M1" s="420"/>
      <c r="N1" s="420"/>
      <c r="O1" s="420"/>
      <c r="P1" s="420"/>
      <c r="Q1" s="420"/>
      <c r="R1" s="420"/>
      <c r="S1" s="420"/>
      <c r="T1" s="420"/>
      <c r="U1" s="420"/>
      <c r="V1" s="420"/>
      <c r="W1" s="420"/>
      <c r="X1" s="420"/>
      <c r="Y1" s="420"/>
      <c r="Z1" s="420"/>
      <c r="AA1" s="420"/>
    </row>
    <row r="2" spans="1:35">
      <c r="A2" s="288" t="s">
        <v>207</v>
      </c>
      <c r="B2" s="449" t="s">
        <v>348</v>
      </c>
      <c r="C2" s="450"/>
      <c r="D2" s="450"/>
      <c r="E2" s="450"/>
      <c r="F2" s="450"/>
      <c r="G2" s="450"/>
      <c r="H2" s="450"/>
      <c r="I2" s="450"/>
      <c r="J2" s="450"/>
      <c r="K2" s="450"/>
      <c r="L2" s="450"/>
      <c r="M2" s="450"/>
      <c r="N2" s="450"/>
      <c r="O2" s="450"/>
      <c r="P2" s="450"/>
      <c r="Q2" s="450"/>
      <c r="R2" s="450"/>
      <c r="S2" s="450"/>
      <c r="T2" s="450"/>
      <c r="U2" s="450"/>
      <c r="V2" s="450"/>
      <c r="W2" s="450"/>
      <c r="X2" s="450"/>
      <c r="Y2" s="450"/>
      <c r="Z2" s="450"/>
      <c r="AA2" s="450"/>
    </row>
    <row r="3" spans="1:35" ht="15.75" thickBot="1">
      <c r="A3" s="451" t="s">
        <v>262</v>
      </c>
      <c r="B3" s="487" t="s">
        <v>326</v>
      </c>
      <c r="C3" s="487"/>
      <c r="D3" s="487"/>
      <c r="E3" s="487"/>
      <c r="F3" s="487"/>
      <c r="G3" s="487"/>
      <c r="H3" s="487"/>
      <c r="I3" s="487"/>
      <c r="J3" s="25"/>
      <c r="K3" s="487" t="s">
        <v>327</v>
      </c>
      <c r="L3" s="487"/>
      <c r="M3" s="487"/>
      <c r="N3" s="487"/>
      <c r="O3" s="487"/>
      <c r="P3" s="487"/>
      <c r="Q3" s="487"/>
      <c r="R3" s="487"/>
      <c r="S3" s="25"/>
      <c r="T3" s="487" t="s">
        <v>328</v>
      </c>
      <c r="U3" s="487"/>
      <c r="V3" s="487"/>
      <c r="W3" s="487"/>
      <c r="X3" s="487"/>
      <c r="Y3" s="487"/>
      <c r="Z3" s="487"/>
      <c r="AA3" s="487"/>
      <c r="AC3" s="22"/>
      <c r="AD3" s="22"/>
      <c r="AE3" s="22"/>
      <c r="AF3" s="22"/>
      <c r="AG3" s="22"/>
    </row>
    <row r="4" spans="1:35" ht="15.75" thickBot="1">
      <c r="A4" s="451"/>
      <c r="B4" s="26" t="s">
        <v>211</v>
      </c>
      <c r="C4" s="26" t="s">
        <v>212</v>
      </c>
      <c r="D4" s="26" t="s">
        <v>213</v>
      </c>
      <c r="E4" s="26" t="s">
        <v>214</v>
      </c>
      <c r="F4" s="26" t="s">
        <v>215</v>
      </c>
      <c r="G4" s="26" t="s">
        <v>216</v>
      </c>
      <c r="H4" s="26" t="s">
        <v>217</v>
      </c>
      <c r="I4" s="216" t="s">
        <v>218</v>
      </c>
      <c r="J4" s="234" t="s">
        <v>369</v>
      </c>
      <c r="K4" s="26" t="s">
        <v>220</v>
      </c>
      <c r="L4" s="84" t="s">
        <v>221</v>
      </c>
      <c r="M4" s="84" t="s">
        <v>222</v>
      </c>
      <c r="N4" s="84" t="s">
        <v>223</v>
      </c>
      <c r="O4" s="84" t="s">
        <v>224</v>
      </c>
      <c r="P4" s="84" t="s">
        <v>225</v>
      </c>
      <c r="Q4" s="84" t="s">
        <v>226</v>
      </c>
      <c r="R4" s="84" t="s">
        <v>227</v>
      </c>
      <c r="S4" s="234" t="s">
        <v>369</v>
      </c>
      <c r="T4" s="84" t="s">
        <v>229</v>
      </c>
      <c r="U4" s="84" t="s">
        <v>230</v>
      </c>
      <c r="V4" s="84" t="s">
        <v>231</v>
      </c>
      <c r="W4" s="84" t="s">
        <v>232</v>
      </c>
      <c r="X4" s="84" t="s">
        <v>233</v>
      </c>
      <c r="Y4" s="84" t="s">
        <v>234</v>
      </c>
      <c r="Z4" s="84" t="s">
        <v>235</v>
      </c>
      <c r="AA4" s="84" t="s">
        <v>236</v>
      </c>
      <c r="AB4" s="234" t="s">
        <v>369</v>
      </c>
    </row>
    <row r="5" spans="1:35">
      <c r="A5" s="60" t="s">
        <v>272</v>
      </c>
      <c r="B5" s="295">
        <v>0</v>
      </c>
      <c r="C5" s="295">
        <v>0</v>
      </c>
      <c r="D5" s="295">
        <v>0</v>
      </c>
      <c r="E5" s="295">
        <v>0</v>
      </c>
      <c r="F5" s="295">
        <v>0</v>
      </c>
      <c r="G5" s="295">
        <v>0</v>
      </c>
      <c r="H5" s="295">
        <v>0</v>
      </c>
      <c r="I5" s="297">
        <v>0</v>
      </c>
      <c r="J5" s="298">
        <f>SUBTOTAL(9,B5:I5)</f>
        <v>0</v>
      </c>
      <c r="K5" s="295">
        <v>0</v>
      </c>
      <c r="L5" s="295">
        <v>0</v>
      </c>
      <c r="M5" s="295">
        <v>0</v>
      </c>
      <c r="N5" s="295">
        <v>0</v>
      </c>
      <c r="O5" s="295">
        <v>0</v>
      </c>
      <c r="P5" s="295">
        <v>0</v>
      </c>
      <c r="Q5" s="295">
        <v>0</v>
      </c>
      <c r="R5" s="297">
        <v>0</v>
      </c>
      <c r="S5" s="298">
        <f>SUBTOTAL(9,K5:R5)</f>
        <v>0</v>
      </c>
      <c r="T5" s="295">
        <v>0</v>
      </c>
      <c r="U5" s="295">
        <v>0</v>
      </c>
      <c r="V5" s="295">
        <v>0</v>
      </c>
      <c r="W5" s="295">
        <v>0</v>
      </c>
      <c r="X5" s="295">
        <v>0</v>
      </c>
      <c r="Y5" s="295">
        <v>0</v>
      </c>
      <c r="Z5" s="295">
        <v>0</v>
      </c>
      <c r="AA5" s="295">
        <v>0</v>
      </c>
      <c r="AB5" s="298">
        <f>SUBTOTAL(9,T5:AA5)</f>
        <v>0</v>
      </c>
      <c r="AC5" s="78"/>
      <c r="AD5" s="78"/>
      <c r="AE5" s="78"/>
      <c r="AF5" s="78"/>
      <c r="AG5" s="78"/>
      <c r="AH5" s="78"/>
      <c r="AI5" s="78"/>
    </row>
    <row r="6" spans="1:35">
      <c r="A6" s="60" t="s">
        <v>274</v>
      </c>
      <c r="B6" s="299">
        <v>0</v>
      </c>
      <c r="C6" s="299">
        <v>0</v>
      </c>
      <c r="D6" s="299">
        <v>0</v>
      </c>
      <c r="E6" s="299">
        <v>0</v>
      </c>
      <c r="F6" s="299">
        <v>0</v>
      </c>
      <c r="G6" s="299">
        <v>0</v>
      </c>
      <c r="H6" s="299">
        <v>0</v>
      </c>
      <c r="I6" s="299">
        <v>0</v>
      </c>
      <c r="J6" s="300">
        <f>SUM(B6:I6)</f>
        <v>0</v>
      </c>
      <c r="K6" s="295">
        <v>0</v>
      </c>
      <c r="L6" s="295">
        <v>0</v>
      </c>
      <c r="M6" s="295">
        <v>0</v>
      </c>
      <c r="N6" s="295">
        <v>0</v>
      </c>
      <c r="O6" s="295">
        <v>0</v>
      </c>
      <c r="P6" s="295">
        <v>0</v>
      </c>
      <c r="Q6" s="295">
        <v>0</v>
      </c>
      <c r="R6" s="297">
        <v>0</v>
      </c>
      <c r="S6" s="298">
        <f>SUM(K6:R6)</f>
        <v>0</v>
      </c>
      <c r="T6" s="295">
        <v>0</v>
      </c>
      <c r="U6" s="295">
        <v>0</v>
      </c>
      <c r="V6" s="295">
        <v>0</v>
      </c>
      <c r="W6" s="295">
        <v>0</v>
      </c>
      <c r="X6" s="295">
        <v>0</v>
      </c>
      <c r="Y6" s="295">
        <v>0</v>
      </c>
      <c r="Z6" s="295">
        <v>0</v>
      </c>
      <c r="AA6" s="295">
        <v>0</v>
      </c>
      <c r="AB6" s="298">
        <f>SUM(T6:AA6)</f>
        <v>0</v>
      </c>
      <c r="AC6" s="78"/>
      <c r="AD6" s="78"/>
      <c r="AE6" s="78"/>
      <c r="AF6" s="78"/>
      <c r="AG6" s="78"/>
      <c r="AH6" s="78"/>
      <c r="AI6" s="78"/>
    </row>
    <row r="7" spans="1:35">
      <c r="A7" s="301" t="s">
        <v>275</v>
      </c>
      <c r="B7" s="455" t="s">
        <v>329</v>
      </c>
      <c r="C7" s="456"/>
      <c r="D7" s="456"/>
      <c r="E7" s="456"/>
      <c r="F7" s="456"/>
      <c r="G7" s="456"/>
      <c r="H7" s="456"/>
      <c r="I7" s="457"/>
      <c r="J7" s="300"/>
      <c r="K7" s="455" t="s">
        <v>329</v>
      </c>
      <c r="L7" s="456"/>
      <c r="M7" s="456"/>
      <c r="N7" s="456"/>
      <c r="O7" s="456"/>
      <c r="P7" s="456"/>
      <c r="Q7" s="456"/>
      <c r="R7" s="457"/>
      <c r="S7" s="298"/>
      <c r="T7" s="455" t="s">
        <v>329</v>
      </c>
      <c r="U7" s="456"/>
      <c r="V7" s="456"/>
      <c r="W7" s="456"/>
      <c r="X7" s="456"/>
      <c r="Y7" s="456"/>
      <c r="Z7" s="456"/>
      <c r="AA7" s="457"/>
      <c r="AB7" s="298"/>
    </row>
    <row r="8" spans="1:35">
      <c r="A8" s="301" t="s">
        <v>276</v>
      </c>
      <c r="B8" s="458"/>
      <c r="C8" s="459"/>
      <c r="D8" s="459"/>
      <c r="E8" s="459"/>
      <c r="F8" s="459"/>
      <c r="G8" s="459"/>
      <c r="H8" s="459"/>
      <c r="I8" s="460"/>
      <c r="J8" s="300"/>
      <c r="K8" s="458"/>
      <c r="L8" s="459"/>
      <c r="M8" s="459"/>
      <c r="N8" s="459"/>
      <c r="O8" s="459"/>
      <c r="P8" s="459"/>
      <c r="Q8" s="459"/>
      <c r="R8" s="460"/>
      <c r="S8" s="298"/>
      <c r="T8" s="458"/>
      <c r="U8" s="459"/>
      <c r="V8" s="459"/>
      <c r="W8" s="459"/>
      <c r="X8" s="459"/>
      <c r="Y8" s="459"/>
      <c r="Z8" s="459"/>
      <c r="AA8" s="460"/>
      <c r="AB8" s="298"/>
    </row>
    <row r="9" spans="1:35">
      <c r="A9" s="60" t="s">
        <v>277</v>
      </c>
      <c r="B9" s="249">
        <v>0</v>
      </c>
      <c r="C9" s="249">
        <v>0</v>
      </c>
      <c r="D9" s="249">
        <v>0</v>
      </c>
      <c r="E9" s="249">
        <v>0</v>
      </c>
      <c r="F9" s="249">
        <v>0</v>
      </c>
      <c r="G9" s="249">
        <v>0</v>
      </c>
      <c r="H9" s="249">
        <v>0</v>
      </c>
      <c r="I9" s="249">
        <v>0</v>
      </c>
      <c r="J9" s="302">
        <f>SUBTOTAL(9,B9:I9)</f>
        <v>0</v>
      </c>
      <c r="K9" s="295">
        <v>0</v>
      </c>
      <c r="L9" s="295">
        <v>0</v>
      </c>
      <c r="M9" s="295">
        <v>0</v>
      </c>
      <c r="N9" s="295">
        <v>0</v>
      </c>
      <c r="O9" s="295">
        <v>0</v>
      </c>
      <c r="P9" s="295">
        <v>0</v>
      </c>
      <c r="Q9" s="295">
        <v>0</v>
      </c>
      <c r="R9" s="297">
        <v>0</v>
      </c>
      <c r="S9" s="298">
        <f>SUBTOTAL(9,K9:R9)</f>
        <v>0</v>
      </c>
      <c r="T9" s="295">
        <v>0</v>
      </c>
      <c r="U9" s="295">
        <v>0</v>
      </c>
      <c r="V9" s="295">
        <v>0</v>
      </c>
      <c r="W9" s="295">
        <v>0</v>
      </c>
      <c r="X9" s="295">
        <v>0</v>
      </c>
      <c r="Y9" s="295">
        <v>0</v>
      </c>
      <c r="Z9" s="295">
        <v>0</v>
      </c>
      <c r="AA9" s="297">
        <v>0</v>
      </c>
      <c r="AB9" s="298">
        <f>SUBTOTAL(9,T9:AA9)</f>
        <v>0</v>
      </c>
    </row>
    <row r="10" spans="1:35">
      <c r="A10" s="60" t="s">
        <v>278</v>
      </c>
      <c r="B10" s="249">
        <v>0</v>
      </c>
      <c r="C10" s="249">
        <v>0</v>
      </c>
      <c r="D10" s="249">
        <v>0</v>
      </c>
      <c r="E10" s="249">
        <v>0</v>
      </c>
      <c r="F10" s="249">
        <v>0</v>
      </c>
      <c r="G10" s="249">
        <v>0</v>
      </c>
      <c r="H10" s="249">
        <v>0</v>
      </c>
      <c r="I10" s="249">
        <v>0</v>
      </c>
      <c r="J10" s="302">
        <f>SUBTOTAL(9,B10:I10)</f>
        <v>0</v>
      </c>
      <c r="K10" s="295">
        <v>0</v>
      </c>
      <c r="L10" s="295">
        <v>0</v>
      </c>
      <c r="M10" s="295">
        <v>0</v>
      </c>
      <c r="N10" s="295">
        <v>0</v>
      </c>
      <c r="O10" s="295">
        <v>0</v>
      </c>
      <c r="P10" s="295">
        <v>0</v>
      </c>
      <c r="Q10" s="295">
        <v>0</v>
      </c>
      <c r="R10" s="297">
        <v>0</v>
      </c>
      <c r="S10" s="298">
        <f>SUBTOTAL(9,K10:R10)</f>
        <v>0</v>
      </c>
      <c r="T10" s="295">
        <v>0</v>
      </c>
      <c r="U10" s="295">
        <v>0</v>
      </c>
      <c r="V10" s="295">
        <v>0</v>
      </c>
      <c r="W10" s="295">
        <v>0</v>
      </c>
      <c r="X10" s="295">
        <v>0</v>
      </c>
      <c r="Y10" s="295">
        <v>0</v>
      </c>
      <c r="Z10" s="295">
        <v>0</v>
      </c>
      <c r="AA10" s="297">
        <v>0</v>
      </c>
      <c r="AB10" s="298">
        <f>SUBTOTAL(9,T10:AA10)</f>
        <v>0</v>
      </c>
    </row>
    <row r="11" spans="1:35">
      <c r="A11" s="60" t="s">
        <v>279</v>
      </c>
      <c r="B11" s="249">
        <v>0</v>
      </c>
      <c r="C11" s="249">
        <v>0</v>
      </c>
      <c r="D11" s="249">
        <v>0</v>
      </c>
      <c r="E11" s="249">
        <v>0</v>
      </c>
      <c r="F11" s="249">
        <v>0</v>
      </c>
      <c r="G11" s="249">
        <v>0</v>
      </c>
      <c r="H11" s="249">
        <v>0</v>
      </c>
      <c r="I11" s="249">
        <v>0</v>
      </c>
      <c r="J11" s="302">
        <f>SUBTOTAL(9,B11:I11)</f>
        <v>0</v>
      </c>
      <c r="K11" s="295">
        <v>0</v>
      </c>
      <c r="L11" s="295">
        <v>0</v>
      </c>
      <c r="M11" s="295">
        <v>0</v>
      </c>
      <c r="N11" s="295">
        <v>0</v>
      </c>
      <c r="O11" s="295">
        <v>0</v>
      </c>
      <c r="P11" s="295">
        <v>0</v>
      </c>
      <c r="Q11" s="295">
        <v>0</v>
      </c>
      <c r="R11" s="297">
        <v>0</v>
      </c>
      <c r="S11" s="298">
        <f>SUBTOTAL(9,K11:R11)</f>
        <v>0</v>
      </c>
      <c r="T11" s="295">
        <v>0</v>
      </c>
      <c r="U11" s="295">
        <v>0</v>
      </c>
      <c r="V11" s="295">
        <v>0</v>
      </c>
      <c r="W11" s="295">
        <v>0</v>
      </c>
      <c r="X11" s="295">
        <v>0</v>
      </c>
      <c r="Y11" s="295">
        <v>0</v>
      </c>
      <c r="Z11" s="295">
        <v>0</v>
      </c>
      <c r="AA11" s="297">
        <v>0</v>
      </c>
      <c r="AB11" s="298">
        <f>SUBTOTAL(9,AB9:AB10)</f>
        <v>0</v>
      </c>
    </row>
    <row r="12" spans="1:35">
      <c r="A12" s="60" t="s">
        <v>280</v>
      </c>
      <c r="B12" s="299">
        <v>0</v>
      </c>
      <c r="C12" s="299">
        <v>0</v>
      </c>
      <c r="D12" s="299">
        <v>0</v>
      </c>
      <c r="E12" s="299">
        <v>0</v>
      </c>
      <c r="F12" s="299">
        <v>0</v>
      </c>
      <c r="G12" s="299">
        <v>0</v>
      </c>
      <c r="H12" s="299">
        <v>0</v>
      </c>
      <c r="I12" s="299">
        <v>0</v>
      </c>
      <c r="J12" s="300">
        <f>SUM(B12:I12)</f>
        <v>0</v>
      </c>
      <c r="K12" s="295">
        <v>0</v>
      </c>
      <c r="L12" s="295">
        <v>0</v>
      </c>
      <c r="M12" s="295">
        <v>0</v>
      </c>
      <c r="N12" s="295">
        <v>0</v>
      </c>
      <c r="O12" s="295">
        <v>0</v>
      </c>
      <c r="P12" s="295">
        <v>0</v>
      </c>
      <c r="Q12" s="295">
        <v>0</v>
      </c>
      <c r="R12" s="297">
        <v>0</v>
      </c>
      <c r="S12" s="298">
        <f>SUM(K12:R12)</f>
        <v>0</v>
      </c>
      <c r="T12" s="295">
        <v>0</v>
      </c>
      <c r="U12" s="295">
        <v>0</v>
      </c>
      <c r="V12" s="295">
        <v>0</v>
      </c>
      <c r="W12" s="295">
        <v>0</v>
      </c>
      <c r="X12" s="295">
        <v>0</v>
      </c>
      <c r="Y12" s="295">
        <v>0</v>
      </c>
      <c r="Z12" s="295">
        <v>0</v>
      </c>
      <c r="AA12" s="297">
        <v>0</v>
      </c>
      <c r="AB12" s="298">
        <f>SUM(T12:AA12)</f>
        <v>0</v>
      </c>
    </row>
    <row r="13" spans="1:35">
      <c r="A13" s="60" t="s">
        <v>281</v>
      </c>
      <c r="B13" s="249">
        <v>0</v>
      </c>
      <c r="C13" s="249">
        <v>0</v>
      </c>
      <c r="D13" s="249">
        <v>0</v>
      </c>
      <c r="E13" s="249">
        <v>0</v>
      </c>
      <c r="F13" s="249">
        <v>0</v>
      </c>
      <c r="G13" s="249">
        <v>0</v>
      </c>
      <c r="H13" s="249">
        <v>0</v>
      </c>
      <c r="I13" s="249">
        <v>0</v>
      </c>
      <c r="J13" s="302">
        <f>SUBTOTAL(9,B13:I13)</f>
        <v>0</v>
      </c>
      <c r="K13" s="295">
        <v>0</v>
      </c>
      <c r="L13" s="295">
        <v>0</v>
      </c>
      <c r="M13" s="295">
        <v>0</v>
      </c>
      <c r="N13" s="295">
        <v>0</v>
      </c>
      <c r="O13" s="295">
        <v>0</v>
      </c>
      <c r="P13" s="295">
        <v>0</v>
      </c>
      <c r="Q13" s="295">
        <v>0</v>
      </c>
      <c r="R13" s="297">
        <v>0</v>
      </c>
      <c r="S13" s="298">
        <f>SUBTOTAL(9,K13:R13)</f>
        <v>0</v>
      </c>
      <c r="T13" s="295">
        <v>0</v>
      </c>
      <c r="U13" s="295">
        <v>0</v>
      </c>
      <c r="V13" s="295">
        <v>0</v>
      </c>
      <c r="W13" s="295">
        <v>0</v>
      </c>
      <c r="X13" s="295">
        <v>0</v>
      </c>
      <c r="Y13" s="295">
        <v>0</v>
      </c>
      <c r="Z13" s="295">
        <v>0</v>
      </c>
      <c r="AA13" s="297">
        <v>0</v>
      </c>
      <c r="AB13" s="298">
        <f>SUBTOTAL(9,T13:AA13)</f>
        <v>0</v>
      </c>
    </row>
    <row r="14" spans="1:35">
      <c r="A14" s="60" t="s">
        <v>282</v>
      </c>
      <c r="B14" s="249">
        <v>0</v>
      </c>
      <c r="C14" s="249">
        <v>0</v>
      </c>
      <c r="D14" s="249">
        <v>0</v>
      </c>
      <c r="E14" s="249">
        <v>0</v>
      </c>
      <c r="F14" s="249">
        <v>0</v>
      </c>
      <c r="G14" s="249">
        <v>0</v>
      </c>
      <c r="H14" s="249">
        <v>0</v>
      </c>
      <c r="I14" s="249">
        <v>0</v>
      </c>
      <c r="J14" s="302">
        <f>SUBTOTAL(9,B14:I14)</f>
        <v>0</v>
      </c>
      <c r="K14" s="295">
        <v>0</v>
      </c>
      <c r="L14" s="295">
        <v>0</v>
      </c>
      <c r="M14" s="295">
        <v>0</v>
      </c>
      <c r="N14" s="295">
        <v>0</v>
      </c>
      <c r="O14" s="295">
        <v>0</v>
      </c>
      <c r="P14" s="295">
        <v>0</v>
      </c>
      <c r="Q14" s="295">
        <v>0</v>
      </c>
      <c r="R14" s="297">
        <v>0</v>
      </c>
      <c r="S14" s="298">
        <f>SUBTOTAL(9,K14:R14)</f>
        <v>0</v>
      </c>
      <c r="T14" s="295">
        <v>0</v>
      </c>
      <c r="U14" s="295">
        <v>0</v>
      </c>
      <c r="V14" s="295">
        <v>0</v>
      </c>
      <c r="W14" s="295">
        <v>0</v>
      </c>
      <c r="X14" s="295">
        <v>0</v>
      </c>
      <c r="Y14" s="295">
        <v>0</v>
      </c>
      <c r="Z14" s="295">
        <v>0</v>
      </c>
      <c r="AA14" s="297">
        <v>0</v>
      </c>
      <c r="AB14" s="298">
        <f>SUBTOTAL(9,T14:AA14)</f>
        <v>0</v>
      </c>
    </row>
    <row r="15" spans="1:35">
      <c r="A15" s="60" t="s">
        <v>283</v>
      </c>
      <c r="B15" s="249">
        <v>0</v>
      </c>
      <c r="C15" s="249">
        <v>0</v>
      </c>
      <c r="D15" s="249">
        <v>0</v>
      </c>
      <c r="E15" s="249">
        <v>0</v>
      </c>
      <c r="F15" s="249">
        <v>0</v>
      </c>
      <c r="G15" s="249">
        <v>0</v>
      </c>
      <c r="H15" s="249">
        <v>0</v>
      </c>
      <c r="I15" s="249">
        <v>0</v>
      </c>
      <c r="J15" s="302">
        <f>SUBTOTAL(9,B15:I15)</f>
        <v>0</v>
      </c>
      <c r="K15" s="295">
        <v>0</v>
      </c>
      <c r="L15" s="295">
        <v>0</v>
      </c>
      <c r="M15" s="295">
        <v>0</v>
      </c>
      <c r="N15" s="295">
        <v>0</v>
      </c>
      <c r="O15" s="295">
        <v>0</v>
      </c>
      <c r="P15" s="295">
        <v>0</v>
      </c>
      <c r="Q15" s="295">
        <v>0</v>
      </c>
      <c r="R15" s="297">
        <v>0</v>
      </c>
      <c r="S15" s="298">
        <f>SUBTOTAL(9,K15:R15)</f>
        <v>0</v>
      </c>
      <c r="T15" s="295">
        <v>0</v>
      </c>
      <c r="U15" s="295">
        <v>0</v>
      </c>
      <c r="V15" s="295">
        <v>0</v>
      </c>
      <c r="W15" s="295">
        <v>0</v>
      </c>
      <c r="X15" s="295">
        <v>0</v>
      </c>
      <c r="Y15" s="295">
        <v>0</v>
      </c>
      <c r="Z15" s="295">
        <v>0</v>
      </c>
      <c r="AA15" s="297">
        <v>0</v>
      </c>
      <c r="AB15" s="298">
        <f>SUBTOTAL(9,T15:AA15)</f>
        <v>0</v>
      </c>
    </row>
    <row r="16" spans="1:35">
      <c r="A16" s="60" t="s">
        <v>284</v>
      </c>
      <c r="B16" s="249">
        <v>0</v>
      </c>
      <c r="C16" s="249">
        <v>0</v>
      </c>
      <c r="D16" s="249">
        <v>0</v>
      </c>
      <c r="E16" s="249">
        <v>0</v>
      </c>
      <c r="F16" s="249">
        <v>0</v>
      </c>
      <c r="G16" s="249">
        <v>0</v>
      </c>
      <c r="H16" s="249">
        <v>0</v>
      </c>
      <c r="I16" s="249">
        <v>0</v>
      </c>
      <c r="J16" s="300">
        <f>SUM(B16:I16)</f>
        <v>0</v>
      </c>
      <c r="K16" s="295">
        <v>0</v>
      </c>
      <c r="L16" s="295">
        <v>0</v>
      </c>
      <c r="M16" s="295">
        <v>0</v>
      </c>
      <c r="N16" s="295">
        <v>0</v>
      </c>
      <c r="O16" s="295">
        <v>0</v>
      </c>
      <c r="P16" s="295">
        <v>0</v>
      </c>
      <c r="Q16" s="295">
        <v>0</v>
      </c>
      <c r="R16" s="297">
        <v>0</v>
      </c>
      <c r="S16" s="298">
        <f>SUM(K16:R16)</f>
        <v>0</v>
      </c>
      <c r="T16" s="295">
        <v>0</v>
      </c>
      <c r="U16" s="295">
        <v>0</v>
      </c>
      <c r="V16" s="295">
        <v>0</v>
      </c>
      <c r="W16" s="295">
        <v>0</v>
      </c>
      <c r="X16" s="295">
        <v>0</v>
      </c>
      <c r="Y16" s="295">
        <v>0</v>
      </c>
      <c r="Z16" s="295">
        <v>0</v>
      </c>
      <c r="AA16" s="297">
        <v>0</v>
      </c>
      <c r="AB16" s="298">
        <f>SUM(T16:AA16)</f>
        <v>0</v>
      </c>
    </row>
    <row r="17" spans="1:28">
      <c r="A17" s="60" t="s">
        <v>285</v>
      </c>
      <c r="B17" s="299">
        <v>0</v>
      </c>
      <c r="C17" s="299">
        <v>0</v>
      </c>
      <c r="D17" s="299">
        <v>0</v>
      </c>
      <c r="E17" s="299">
        <v>0</v>
      </c>
      <c r="F17" s="299">
        <v>0</v>
      </c>
      <c r="G17" s="299">
        <v>0</v>
      </c>
      <c r="H17" s="299">
        <v>0</v>
      </c>
      <c r="I17" s="299">
        <v>0</v>
      </c>
      <c r="J17" s="300">
        <f>SUM(B17:I17)</f>
        <v>0</v>
      </c>
      <c r="K17" s="295">
        <v>0</v>
      </c>
      <c r="L17" s="295">
        <v>0</v>
      </c>
      <c r="M17" s="295">
        <v>0</v>
      </c>
      <c r="N17" s="295">
        <v>0</v>
      </c>
      <c r="O17" s="295">
        <v>0</v>
      </c>
      <c r="P17" s="295">
        <v>0</v>
      </c>
      <c r="Q17" s="295">
        <v>0</v>
      </c>
      <c r="R17" s="297">
        <v>0</v>
      </c>
      <c r="S17" s="298">
        <f>SUM(K17:R17)</f>
        <v>0</v>
      </c>
      <c r="T17" s="295">
        <v>0</v>
      </c>
      <c r="U17" s="295">
        <v>0</v>
      </c>
      <c r="V17" s="295">
        <v>0</v>
      </c>
      <c r="W17" s="295">
        <v>0</v>
      </c>
      <c r="X17" s="295">
        <v>0</v>
      </c>
      <c r="Y17" s="295">
        <v>0</v>
      </c>
      <c r="Z17" s="295">
        <v>0</v>
      </c>
      <c r="AA17" s="297">
        <v>0</v>
      </c>
      <c r="AB17" s="298">
        <f>SUM(T17:AA17)</f>
        <v>0</v>
      </c>
    </row>
    <row r="18" spans="1:28">
      <c r="A18" s="60" t="s">
        <v>286</v>
      </c>
      <c r="B18" s="249">
        <v>0</v>
      </c>
      <c r="C18" s="249">
        <v>0</v>
      </c>
      <c r="D18" s="249">
        <v>0</v>
      </c>
      <c r="E18" s="249">
        <v>0</v>
      </c>
      <c r="F18" s="249">
        <v>0</v>
      </c>
      <c r="G18" s="249">
        <v>0</v>
      </c>
      <c r="H18" s="249">
        <v>0</v>
      </c>
      <c r="I18" s="249">
        <v>0</v>
      </c>
      <c r="J18" s="302">
        <f>SUBTOTAL(9,B18:I18)</f>
        <v>0</v>
      </c>
      <c r="K18" s="295">
        <v>0</v>
      </c>
      <c r="L18" s="295">
        <v>0</v>
      </c>
      <c r="M18" s="295">
        <v>0</v>
      </c>
      <c r="N18" s="295">
        <v>0</v>
      </c>
      <c r="O18" s="295">
        <v>0</v>
      </c>
      <c r="P18" s="295">
        <v>0</v>
      </c>
      <c r="Q18" s="295">
        <v>0</v>
      </c>
      <c r="R18" s="297">
        <v>0</v>
      </c>
      <c r="S18" s="298">
        <f>SUBTOTAL(9,K18:R18)</f>
        <v>0</v>
      </c>
      <c r="T18" s="295">
        <v>0</v>
      </c>
      <c r="U18" s="295">
        <v>0</v>
      </c>
      <c r="V18" s="295">
        <v>0</v>
      </c>
      <c r="W18" s="295">
        <v>0</v>
      </c>
      <c r="X18" s="295">
        <v>0</v>
      </c>
      <c r="Y18" s="295">
        <v>0</v>
      </c>
      <c r="Z18" s="295">
        <v>0</v>
      </c>
      <c r="AA18" s="297">
        <v>0</v>
      </c>
      <c r="AB18" s="298">
        <f>SUBTOTAL(9,T18:AA18)</f>
        <v>0</v>
      </c>
    </row>
    <row r="19" spans="1:28">
      <c r="A19" s="60" t="s">
        <v>287</v>
      </c>
      <c r="B19" s="249">
        <v>0</v>
      </c>
      <c r="C19" s="249">
        <v>0</v>
      </c>
      <c r="D19" s="249">
        <v>0</v>
      </c>
      <c r="E19" s="249">
        <v>0</v>
      </c>
      <c r="F19" s="249">
        <v>0</v>
      </c>
      <c r="G19" s="249">
        <v>0</v>
      </c>
      <c r="H19" s="249">
        <v>0</v>
      </c>
      <c r="I19" s="249">
        <v>0</v>
      </c>
      <c r="J19" s="302">
        <f>SUBTOTAL(9,B19:I19)</f>
        <v>0</v>
      </c>
      <c r="K19" s="295">
        <v>0</v>
      </c>
      <c r="L19" s="295">
        <v>0</v>
      </c>
      <c r="M19" s="295">
        <v>0</v>
      </c>
      <c r="N19" s="295">
        <v>0</v>
      </c>
      <c r="O19" s="295">
        <v>0</v>
      </c>
      <c r="P19" s="295">
        <v>0</v>
      </c>
      <c r="Q19" s="295">
        <v>0</v>
      </c>
      <c r="R19" s="297">
        <v>0</v>
      </c>
      <c r="S19" s="298">
        <f>SUBTOTAL(9,K19:R19)</f>
        <v>0</v>
      </c>
      <c r="T19" s="295">
        <v>0</v>
      </c>
      <c r="U19" s="295">
        <v>0</v>
      </c>
      <c r="V19" s="295">
        <v>0</v>
      </c>
      <c r="W19" s="295">
        <v>0</v>
      </c>
      <c r="X19" s="295">
        <v>0</v>
      </c>
      <c r="Y19" s="295">
        <v>0</v>
      </c>
      <c r="Z19" s="295">
        <v>0</v>
      </c>
      <c r="AA19" s="297">
        <v>0</v>
      </c>
      <c r="AB19" s="298">
        <f>SUBTOTAL(9,T19:AA19)</f>
        <v>0</v>
      </c>
    </row>
    <row r="20" spans="1:28">
      <c r="A20" s="60" t="s">
        <v>288</v>
      </c>
      <c r="B20" s="249">
        <v>0</v>
      </c>
      <c r="C20" s="249">
        <v>0</v>
      </c>
      <c r="D20" s="249">
        <v>0</v>
      </c>
      <c r="E20" s="249">
        <v>0</v>
      </c>
      <c r="F20" s="249">
        <v>0</v>
      </c>
      <c r="G20" s="249">
        <v>0</v>
      </c>
      <c r="H20" s="249">
        <v>0</v>
      </c>
      <c r="I20" s="249">
        <v>0</v>
      </c>
      <c r="J20" s="302">
        <f>SUBTOTAL(9,B20:I20)</f>
        <v>0</v>
      </c>
      <c r="K20" s="295">
        <v>0</v>
      </c>
      <c r="L20" s="295">
        <v>0</v>
      </c>
      <c r="M20" s="295">
        <v>0</v>
      </c>
      <c r="N20" s="295">
        <v>0</v>
      </c>
      <c r="O20" s="295">
        <v>0</v>
      </c>
      <c r="P20" s="295">
        <v>0</v>
      </c>
      <c r="Q20" s="295">
        <v>0</v>
      </c>
      <c r="R20" s="297">
        <v>0</v>
      </c>
      <c r="S20" s="298">
        <f>SUBTOTAL(9,K20:R20)</f>
        <v>0</v>
      </c>
      <c r="T20" s="295">
        <v>0</v>
      </c>
      <c r="U20" s="295">
        <v>0</v>
      </c>
      <c r="V20" s="295">
        <v>0</v>
      </c>
      <c r="W20" s="295">
        <v>0</v>
      </c>
      <c r="X20" s="295">
        <v>0</v>
      </c>
      <c r="Y20" s="295">
        <v>0</v>
      </c>
      <c r="Z20" s="295">
        <v>0</v>
      </c>
      <c r="AA20" s="297">
        <v>0</v>
      </c>
      <c r="AB20" s="298">
        <f>SUBTOTAL(9,T20:AA20)</f>
        <v>0</v>
      </c>
    </row>
    <row r="21" spans="1:28">
      <c r="A21" s="60" t="s">
        <v>289</v>
      </c>
      <c r="B21" s="249">
        <v>0</v>
      </c>
      <c r="C21" s="249">
        <v>0</v>
      </c>
      <c r="D21" s="249">
        <v>0</v>
      </c>
      <c r="E21" s="249">
        <v>0</v>
      </c>
      <c r="F21" s="249">
        <v>0</v>
      </c>
      <c r="G21" s="249">
        <v>0</v>
      </c>
      <c r="H21" s="249">
        <v>0</v>
      </c>
      <c r="I21" s="249">
        <v>0</v>
      </c>
      <c r="J21" s="302">
        <f>SUBTOTAL(9,B21:I21)</f>
        <v>0</v>
      </c>
      <c r="K21" s="295">
        <v>0</v>
      </c>
      <c r="L21" s="295">
        <v>0</v>
      </c>
      <c r="M21" s="295">
        <v>0</v>
      </c>
      <c r="N21" s="295">
        <v>0</v>
      </c>
      <c r="O21" s="295">
        <v>0</v>
      </c>
      <c r="P21" s="295">
        <v>0</v>
      </c>
      <c r="Q21" s="295">
        <v>0</v>
      </c>
      <c r="R21" s="297">
        <v>0</v>
      </c>
      <c r="S21" s="298">
        <f>SUBTOTAL(9,K21:R21)</f>
        <v>0</v>
      </c>
      <c r="T21" s="295">
        <v>0</v>
      </c>
      <c r="U21" s="295">
        <v>0</v>
      </c>
      <c r="V21" s="295">
        <v>0</v>
      </c>
      <c r="W21" s="295">
        <v>0</v>
      </c>
      <c r="X21" s="295">
        <v>0</v>
      </c>
      <c r="Y21" s="295">
        <v>0</v>
      </c>
      <c r="Z21" s="295">
        <v>0</v>
      </c>
      <c r="AA21" s="297">
        <v>0</v>
      </c>
      <c r="AB21" s="298">
        <f>SUBTOTAL(9,T21:AA21)</f>
        <v>0</v>
      </c>
    </row>
    <row r="22" spans="1:28">
      <c r="A22" s="60" t="s">
        <v>290</v>
      </c>
      <c r="B22" s="249">
        <v>0</v>
      </c>
      <c r="C22" s="249">
        <v>0</v>
      </c>
      <c r="D22" s="249">
        <v>0</v>
      </c>
      <c r="E22" s="249">
        <v>0</v>
      </c>
      <c r="F22" s="249">
        <v>0</v>
      </c>
      <c r="G22" s="249">
        <v>0</v>
      </c>
      <c r="H22" s="249">
        <v>0</v>
      </c>
      <c r="I22" s="249">
        <v>0</v>
      </c>
      <c r="J22" s="300">
        <f>SUM(B22:I22)</f>
        <v>0</v>
      </c>
      <c r="K22" s="295">
        <v>0</v>
      </c>
      <c r="L22" s="295">
        <v>0</v>
      </c>
      <c r="M22" s="295">
        <v>0</v>
      </c>
      <c r="N22" s="295">
        <v>0</v>
      </c>
      <c r="O22" s="295">
        <v>0</v>
      </c>
      <c r="P22" s="295">
        <v>0</v>
      </c>
      <c r="Q22" s="295">
        <v>0</v>
      </c>
      <c r="R22" s="297">
        <v>0</v>
      </c>
      <c r="S22" s="298">
        <f>SUM(K22:R22)</f>
        <v>0</v>
      </c>
      <c r="T22" s="295">
        <v>0</v>
      </c>
      <c r="U22" s="295">
        <v>0</v>
      </c>
      <c r="V22" s="295">
        <v>0</v>
      </c>
      <c r="W22" s="295">
        <v>0</v>
      </c>
      <c r="X22" s="295">
        <v>0</v>
      </c>
      <c r="Y22" s="295">
        <v>0</v>
      </c>
      <c r="Z22" s="295">
        <v>0</v>
      </c>
      <c r="AA22" s="297">
        <v>0</v>
      </c>
      <c r="AB22" s="298">
        <f>SUM(T22:AA22)</f>
        <v>0</v>
      </c>
    </row>
    <row r="23" spans="1:28">
      <c r="A23" s="60" t="s">
        <v>291</v>
      </c>
      <c r="B23" s="249">
        <v>0</v>
      </c>
      <c r="C23" s="249">
        <v>0</v>
      </c>
      <c r="D23" s="249">
        <v>0</v>
      </c>
      <c r="E23" s="249">
        <v>0</v>
      </c>
      <c r="F23" s="249">
        <v>0</v>
      </c>
      <c r="G23" s="249">
        <v>0</v>
      </c>
      <c r="H23" s="249">
        <v>0</v>
      </c>
      <c r="I23" s="249">
        <v>0</v>
      </c>
      <c r="J23" s="302">
        <f>SUBTOTAL(9,B23:I23)</f>
        <v>0</v>
      </c>
      <c r="K23" s="295">
        <v>0</v>
      </c>
      <c r="L23" s="295">
        <v>0</v>
      </c>
      <c r="M23" s="295">
        <v>0</v>
      </c>
      <c r="N23" s="295">
        <v>0</v>
      </c>
      <c r="O23" s="295">
        <v>0</v>
      </c>
      <c r="P23" s="295">
        <v>0</v>
      </c>
      <c r="Q23" s="295">
        <v>0</v>
      </c>
      <c r="R23" s="297">
        <v>0</v>
      </c>
      <c r="S23" s="298">
        <f>SUBTOTAL(9,K23:R23)</f>
        <v>0</v>
      </c>
      <c r="T23" s="295">
        <v>0</v>
      </c>
      <c r="U23" s="295">
        <v>0</v>
      </c>
      <c r="V23" s="295">
        <v>0</v>
      </c>
      <c r="W23" s="295">
        <v>0</v>
      </c>
      <c r="X23" s="295">
        <v>0</v>
      </c>
      <c r="Y23" s="295">
        <v>0</v>
      </c>
      <c r="Z23" s="295">
        <v>0</v>
      </c>
      <c r="AA23" s="297">
        <v>0</v>
      </c>
      <c r="AB23" s="298">
        <f>SUBTOTAL(9,T23:AA23)</f>
        <v>0</v>
      </c>
    </row>
    <row r="24" spans="1:28">
      <c r="A24" s="60" t="s">
        <v>292</v>
      </c>
      <c r="B24" s="249">
        <v>0</v>
      </c>
      <c r="C24" s="249">
        <v>0</v>
      </c>
      <c r="D24" s="249">
        <v>0</v>
      </c>
      <c r="E24" s="249">
        <v>0</v>
      </c>
      <c r="F24" s="249">
        <v>0</v>
      </c>
      <c r="G24" s="249">
        <v>0</v>
      </c>
      <c r="H24" s="249">
        <v>0</v>
      </c>
      <c r="I24" s="249">
        <v>0</v>
      </c>
      <c r="J24" s="302">
        <f>SUBTOTAL(9,B24:I24)</f>
        <v>0</v>
      </c>
      <c r="K24" s="295">
        <v>0</v>
      </c>
      <c r="L24" s="295">
        <v>0</v>
      </c>
      <c r="M24" s="295">
        <v>0</v>
      </c>
      <c r="N24" s="295">
        <v>0</v>
      </c>
      <c r="O24" s="295">
        <v>0</v>
      </c>
      <c r="P24" s="295">
        <v>0</v>
      </c>
      <c r="Q24" s="295">
        <v>0</v>
      </c>
      <c r="R24" s="297">
        <v>0</v>
      </c>
      <c r="S24" s="298">
        <f>SUBTOTAL(9,K24:R24)</f>
        <v>0</v>
      </c>
      <c r="T24" s="295">
        <v>0</v>
      </c>
      <c r="U24" s="295">
        <v>0</v>
      </c>
      <c r="V24" s="295">
        <v>0</v>
      </c>
      <c r="W24" s="295">
        <v>0</v>
      </c>
      <c r="X24" s="295">
        <v>0</v>
      </c>
      <c r="Y24" s="295">
        <v>0</v>
      </c>
      <c r="Z24" s="295">
        <v>0</v>
      </c>
      <c r="AA24" s="297">
        <v>0</v>
      </c>
      <c r="AB24" s="298">
        <f>SUBTOTAL(9,T24:AA24)</f>
        <v>0</v>
      </c>
    </row>
    <row r="25" spans="1:28">
      <c r="A25" s="60" t="s">
        <v>293</v>
      </c>
      <c r="B25" s="249">
        <v>0</v>
      </c>
      <c r="C25" s="249">
        <v>0</v>
      </c>
      <c r="D25" s="249">
        <v>0</v>
      </c>
      <c r="E25" s="249">
        <v>0</v>
      </c>
      <c r="F25" s="249">
        <v>0</v>
      </c>
      <c r="G25" s="249">
        <v>0</v>
      </c>
      <c r="H25" s="249">
        <v>0</v>
      </c>
      <c r="I25" s="249">
        <v>0</v>
      </c>
      <c r="J25" s="302">
        <f>SUBTOTAL(9,B25:I25)</f>
        <v>0</v>
      </c>
      <c r="K25" s="295">
        <v>0</v>
      </c>
      <c r="L25" s="295">
        <v>0</v>
      </c>
      <c r="M25" s="295">
        <v>0</v>
      </c>
      <c r="N25" s="295">
        <v>0</v>
      </c>
      <c r="O25" s="295">
        <v>0</v>
      </c>
      <c r="P25" s="295">
        <v>0</v>
      </c>
      <c r="Q25" s="295">
        <v>0</v>
      </c>
      <c r="R25" s="297">
        <v>0</v>
      </c>
      <c r="S25" s="298">
        <f>SUBTOTAL(9,K25:R25)</f>
        <v>0</v>
      </c>
      <c r="T25" s="295">
        <v>0</v>
      </c>
      <c r="U25" s="295">
        <v>0</v>
      </c>
      <c r="V25" s="295">
        <v>0</v>
      </c>
      <c r="W25" s="295">
        <v>0</v>
      </c>
      <c r="X25" s="295">
        <v>0</v>
      </c>
      <c r="Y25" s="295">
        <v>0</v>
      </c>
      <c r="Z25" s="295">
        <v>0</v>
      </c>
      <c r="AA25" s="297">
        <v>0</v>
      </c>
      <c r="AB25" s="298">
        <f>SUBTOTAL(9,T25:AA25)</f>
        <v>0</v>
      </c>
    </row>
    <row r="26" spans="1:28">
      <c r="A26" s="60" t="s">
        <v>294</v>
      </c>
      <c r="B26" s="249">
        <v>0</v>
      </c>
      <c r="C26" s="249">
        <v>0</v>
      </c>
      <c r="D26" s="249">
        <v>0</v>
      </c>
      <c r="E26" s="249">
        <v>0</v>
      </c>
      <c r="F26" s="249">
        <v>0</v>
      </c>
      <c r="G26" s="249">
        <v>0</v>
      </c>
      <c r="H26" s="249">
        <v>0</v>
      </c>
      <c r="I26" s="249">
        <v>0</v>
      </c>
      <c r="J26" s="302">
        <f>SUBTOTAL(9,B26:I26)</f>
        <v>0</v>
      </c>
      <c r="K26" s="295">
        <v>0</v>
      </c>
      <c r="L26" s="295">
        <v>0</v>
      </c>
      <c r="M26" s="295">
        <v>0</v>
      </c>
      <c r="N26" s="295">
        <v>0</v>
      </c>
      <c r="O26" s="295">
        <v>0</v>
      </c>
      <c r="P26" s="295">
        <v>0</v>
      </c>
      <c r="Q26" s="295">
        <v>0</v>
      </c>
      <c r="R26" s="297">
        <v>0</v>
      </c>
      <c r="S26" s="298">
        <f>SUBTOTAL(9,K26:R26)</f>
        <v>0</v>
      </c>
      <c r="T26" s="295">
        <v>0</v>
      </c>
      <c r="U26" s="295">
        <v>0</v>
      </c>
      <c r="V26" s="295">
        <v>0</v>
      </c>
      <c r="W26" s="295">
        <v>0</v>
      </c>
      <c r="X26" s="295">
        <v>0</v>
      </c>
      <c r="Y26" s="295">
        <v>0</v>
      </c>
      <c r="Z26" s="295">
        <v>0</v>
      </c>
      <c r="AA26" s="297">
        <v>0</v>
      </c>
      <c r="AB26" s="298">
        <f>SUBTOTAL(9,T26:AA26)</f>
        <v>0</v>
      </c>
    </row>
    <row r="27" spans="1:28">
      <c r="A27" s="60" t="s">
        <v>295</v>
      </c>
      <c r="B27" s="249">
        <v>0</v>
      </c>
      <c r="C27" s="249">
        <v>0</v>
      </c>
      <c r="D27" s="249">
        <v>0</v>
      </c>
      <c r="E27" s="249">
        <v>0</v>
      </c>
      <c r="F27" s="249">
        <v>0</v>
      </c>
      <c r="G27" s="249">
        <v>0</v>
      </c>
      <c r="H27" s="249">
        <v>0</v>
      </c>
      <c r="I27" s="249">
        <v>0</v>
      </c>
      <c r="J27" s="302">
        <f>SUBTOTAL(9,B27:I27)</f>
        <v>0</v>
      </c>
      <c r="K27" s="295">
        <v>0</v>
      </c>
      <c r="L27" s="295">
        <v>0</v>
      </c>
      <c r="M27" s="295">
        <v>0</v>
      </c>
      <c r="N27" s="295">
        <v>0</v>
      </c>
      <c r="O27" s="295">
        <v>0</v>
      </c>
      <c r="P27" s="295">
        <v>0</v>
      </c>
      <c r="Q27" s="295">
        <v>0</v>
      </c>
      <c r="R27" s="297">
        <v>0</v>
      </c>
      <c r="S27" s="298">
        <f>SUBTOTAL(9,K27:R27)</f>
        <v>0</v>
      </c>
      <c r="T27" s="295">
        <v>0</v>
      </c>
      <c r="U27" s="295">
        <v>0</v>
      </c>
      <c r="V27" s="295">
        <v>0</v>
      </c>
      <c r="W27" s="295">
        <v>0</v>
      </c>
      <c r="X27" s="295">
        <v>0</v>
      </c>
      <c r="Y27" s="295">
        <v>0</v>
      </c>
      <c r="Z27" s="295">
        <v>0</v>
      </c>
      <c r="AA27" s="297">
        <v>0</v>
      </c>
      <c r="AB27" s="298">
        <f>SUBTOTAL(9,T27:AA27)</f>
        <v>0</v>
      </c>
    </row>
    <row r="28" spans="1:28">
      <c r="A28" s="60" t="s">
        <v>296</v>
      </c>
      <c r="B28" s="249">
        <v>0</v>
      </c>
      <c r="C28" s="249">
        <v>0</v>
      </c>
      <c r="D28" s="249">
        <v>0</v>
      </c>
      <c r="E28" s="249">
        <v>0</v>
      </c>
      <c r="F28" s="249">
        <v>0</v>
      </c>
      <c r="G28" s="249">
        <v>0</v>
      </c>
      <c r="H28" s="249">
        <v>0</v>
      </c>
      <c r="I28" s="249">
        <v>0</v>
      </c>
      <c r="J28" s="300">
        <f>SUM(B28:I28)</f>
        <v>0</v>
      </c>
      <c r="K28" s="295">
        <v>0</v>
      </c>
      <c r="L28" s="295">
        <v>0</v>
      </c>
      <c r="M28" s="295">
        <v>0</v>
      </c>
      <c r="N28" s="295">
        <v>0</v>
      </c>
      <c r="O28" s="295">
        <v>0</v>
      </c>
      <c r="P28" s="295">
        <v>0</v>
      </c>
      <c r="Q28" s="295">
        <v>0</v>
      </c>
      <c r="R28" s="297">
        <v>0</v>
      </c>
      <c r="S28" s="298">
        <f>SUM(K28:R28)</f>
        <v>0</v>
      </c>
      <c r="T28" s="295">
        <v>0</v>
      </c>
      <c r="U28" s="295">
        <v>0</v>
      </c>
      <c r="V28" s="295">
        <v>0</v>
      </c>
      <c r="W28" s="295">
        <v>0</v>
      </c>
      <c r="X28" s="295">
        <v>0</v>
      </c>
      <c r="Y28" s="295">
        <v>0</v>
      </c>
      <c r="Z28" s="295">
        <v>0</v>
      </c>
      <c r="AA28" s="297">
        <v>0</v>
      </c>
      <c r="AB28" s="298">
        <f>SUM(T28:AA28)</f>
        <v>0</v>
      </c>
    </row>
    <row r="29" spans="1:28">
      <c r="A29" s="60" t="s">
        <v>297</v>
      </c>
      <c r="B29" s="249">
        <v>0</v>
      </c>
      <c r="C29" s="249">
        <v>0</v>
      </c>
      <c r="D29" s="249">
        <v>0</v>
      </c>
      <c r="E29" s="249">
        <v>0</v>
      </c>
      <c r="F29" s="249">
        <v>0</v>
      </c>
      <c r="G29" s="249">
        <v>0</v>
      </c>
      <c r="H29" s="249">
        <v>0</v>
      </c>
      <c r="I29" s="249">
        <v>0</v>
      </c>
      <c r="J29" s="302">
        <f>SUBTOTAL(9,B29:I29)</f>
        <v>0</v>
      </c>
      <c r="K29" s="295">
        <v>0</v>
      </c>
      <c r="L29" s="295">
        <v>0</v>
      </c>
      <c r="M29" s="295">
        <v>0</v>
      </c>
      <c r="N29" s="295">
        <v>0</v>
      </c>
      <c r="O29" s="295">
        <v>0</v>
      </c>
      <c r="P29" s="295">
        <v>0</v>
      </c>
      <c r="Q29" s="295">
        <v>0</v>
      </c>
      <c r="R29" s="297">
        <v>0</v>
      </c>
      <c r="S29" s="298">
        <f>SUBTOTAL(9,K29:R29)</f>
        <v>0</v>
      </c>
      <c r="T29" s="295">
        <v>0</v>
      </c>
      <c r="U29" s="295">
        <v>0</v>
      </c>
      <c r="V29" s="295">
        <v>0</v>
      </c>
      <c r="W29" s="295">
        <v>0</v>
      </c>
      <c r="X29" s="295">
        <v>0</v>
      </c>
      <c r="Y29" s="295">
        <v>0</v>
      </c>
      <c r="Z29" s="295">
        <v>0</v>
      </c>
      <c r="AA29" s="297">
        <v>0</v>
      </c>
      <c r="AB29" s="298">
        <f>SUBTOTAL(9,T29:AA29)</f>
        <v>0</v>
      </c>
    </row>
    <row r="30" spans="1:28">
      <c r="A30" s="60" t="s">
        <v>298</v>
      </c>
      <c r="B30" s="249">
        <v>0</v>
      </c>
      <c r="C30" s="249">
        <v>0</v>
      </c>
      <c r="D30" s="249">
        <v>0</v>
      </c>
      <c r="E30" s="249">
        <v>0</v>
      </c>
      <c r="F30" s="249">
        <v>0</v>
      </c>
      <c r="G30" s="249">
        <v>0</v>
      </c>
      <c r="H30" s="249">
        <v>0</v>
      </c>
      <c r="I30" s="249">
        <v>0</v>
      </c>
      <c r="J30" s="302">
        <f>SUBTOTAL(9,B30:I30)</f>
        <v>0</v>
      </c>
      <c r="K30" s="295">
        <v>0</v>
      </c>
      <c r="L30" s="295">
        <v>0</v>
      </c>
      <c r="M30" s="295">
        <v>0</v>
      </c>
      <c r="N30" s="295">
        <v>0</v>
      </c>
      <c r="O30" s="295">
        <v>0</v>
      </c>
      <c r="P30" s="295">
        <v>0</v>
      </c>
      <c r="Q30" s="295">
        <v>0</v>
      </c>
      <c r="R30" s="297">
        <v>0</v>
      </c>
      <c r="S30" s="298">
        <f>SUBTOTAL(9,K30:R30)</f>
        <v>0</v>
      </c>
      <c r="T30" s="295">
        <v>0</v>
      </c>
      <c r="U30" s="295">
        <v>0</v>
      </c>
      <c r="V30" s="295">
        <v>0</v>
      </c>
      <c r="W30" s="295">
        <v>0</v>
      </c>
      <c r="X30" s="295">
        <v>0</v>
      </c>
      <c r="Y30" s="295">
        <v>0</v>
      </c>
      <c r="Z30" s="295">
        <v>0</v>
      </c>
      <c r="AA30" s="297">
        <v>0</v>
      </c>
      <c r="AB30" s="298">
        <f>SUBTOTAL(9,T30:AA30)</f>
        <v>0</v>
      </c>
    </row>
    <row r="31" spans="1:28">
      <c r="A31" s="60" t="s">
        <v>299</v>
      </c>
      <c r="B31" s="295">
        <v>0</v>
      </c>
      <c r="C31" s="295">
        <v>0</v>
      </c>
      <c r="D31" s="295">
        <v>0</v>
      </c>
      <c r="E31" s="295">
        <v>0</v>
      </c>
      <c r="F31" s="295">
        <v>0</v>
      </c>
      <c r="G31" s="295">
        <v>0</v>
      </c>
      <c r="H31" s="295">
        <v>0</v>
      </c>
      <c r="I31" s="297">
        <v>0</v>
      </c>
      <c r="J31" s="303">
        <f>SUM(B31:I31)</f>
        <v>0</v>
      </c>
      <c r="K31" s="295">
        <v>0</v>
      </c>
      <c r="L31" s="295">
        <v>0</v>
      </c>
      <c r="M31" s="295">
        <v>0</v>
      </c>
      <c r="N31" s="295">
        <v>0</v>
      </c>
      <c r="O31" s="295">
        <v>0</v>
      </c>
      <c r="P31" s="295">
        <v>0</v>
      </c>
      <c r="Q31" s="295">
        <v>0</v>
      </c>
      <c r="R31" s="297">
        <v>0</v>
      </c>
      <c r="S31" s="298">
        <f>SUM(K31:R31)</f>
        <v>0</v>
      </c>
      <c r="T31" s="295">
        <v>0</v>
      </c>
      <c r="U31" s="295">
        <v>0</v>
      </c>
      <c r="V31" s="295">
        <v>0</v>
      </c>
      <c r="W31" s="295">
        <v>0</v>
      </c>
      <c r="X31" s="295">
        <v>0</v>
      </c>
      <c r="Y31" s="295">
        <v>0</v>
      </c>
      <c r="Z31" s="295">
        <v>0</v>
      </c>
      <c r="AA31" s="297">
        <v>0</v>
      </c>
      <c r="AB31" s="298">
        <f>SUM(T31:AA31)</f>
        <v>0</v>
      </c>
    </row>
    <row r="32" spans="1:28">
      <c r="A32" s="60" t="s">
        <v>300</v>
      </c>
      <c r="B32" s="295">
        <v>0</v>
      </c>
      <c r="C32" s="295">
        <v>0</v>
      </c>
      <c r="D32" s="295">
        <v>0</v>
      </c>
      <c r="E32" s="295">
        <v>0</v>
      </c>
      <c r="F32" s="295">
        <v>0</v>
      </c>
      <c r="G32" s="295">
        <v>0</v>
      </c>
      <c r="H32" s="295">
        <v>0</v>
      </c>
      <c r="I32" s="297">
        <v>0</v>
      </c>
      <c r="J32" s="298">
        <f>SUBTOTAL(9,B32:I32)</f>
        <v>0</v>
      </c>
      <c r="K32" s="295">
        <v>0</v>
      </c>
      <c r="L32" s="295">
        <v>0</v>
      </c>
      <c r="M32" s="295">
        <v>0</v>
      </c>
      <c r="N32" s="295">
        <v>0</v>
      </c>
      <c r="O32" s="295">
        <v>0</v>
      </c>
      <c r="P32" s="295">
        <v>0</v>
      </c>
      <c r="Q32" s="295">
        <v>0</v>
      </c>
      <c r="R32" s="297">
        <v>0</v>
      </c>
      <c r="S32" s="298">
        <f>SUBTOTAL(9,K32:R32)</f>
        <v>0</v>
      </c>
      <c r="T32" s="295">
        <v>0</v>
      </c>
      <c r="U32" s="295">
        <v>0</v>
      </c>
      <c r="V32" s="295">
        <v>0</v>
      </c>
      <c r="W32" s="295">
        <v>0</v>
      </c>
      <c r="X32" s="295">
        <v>0</v>
      </c>
      <c r="Y32" s="295">
        <v>0</v>
      </c>
      <c r="Z32" s="295">
        <v>0</v>
      </c>
      <c r="AA32" s="297">
        <v>0</v>
      </c>
      <c r="AB32" s="298">
        <f>SUBTOTAL(9,T32:AA32)</f>
        <v>0</v>
      </c>
    </row>
    <row r="33" spans="1:28">
      <c r="A33" s="60" t="s">
        <v>301</v>
      </c>
      <c r="B33" s="295">
        <v>0</v>
      </c>
      <c r="C33" s="295">
        <v>0</v>
      </c>
      <c r="D33" s="295">
        <v>0</v>
      </c>
      <c r="E33" s="295">
        <v>0</v>
      </c>
      <c r="F33" s="295">
        <v>0</v>
      </c>
      <c r="G33" s="295">
        <v>0</v>
      </c>
      <c r="H33" s="295">
        <v>0</v>
      </c>
      <c r="I33" s="297">
        <v>0</v>
      </c>
      <c r="J33" s="298">
        <f>SUBTOTAL(9,B33:I33)</f>
        <v>0</v>
      </c>
      <c r="K33" s="295">
        <v>0</v>
      </c>
      <c r="L33" s="295">
        <v>0</v>
      </c>
      <c r="M33" s="295">
        <v>0</v>
      </c>
      <c r="N33" s="295">
        <v>0</v>
      </c>
      <c r="O33" s="295">
        <v>0</v>
      </c>
      <c r="P33" s="295">
        <v>0</v>
      </c>
      <c r="Q33" s="295">
        <v>0</v>
      </c>
      <c r="R33" s="297">
        <v>0</v>
      </c>
      <c r="S33" s="298">
        <f>SUBTOTAL(9,K33:R33)</f>
        <v>0</v>
      </c>
      <c r="T33" s="295">
        <v>0</v>
      </c>
      <c r="U33" s="295">
        <v>0</v>
      </c>
      <c r="V33" s="295">
        <v>0</v>
      </c>
      <c r="W33" s="295">
        <v>0</v>
      </c>
      <c r="X33" s="295">
        <v>0</v>
      </c>
      <c r="Y33" s="295">
        <v>0</v>
      </c>
      <c r="Z33" s="295">
        <v>0</v>
      </c>
      <c r="AA33" s="297">
        <v>0</v>
      </c>
      <c r="AB33" s="298">
        <f>SUBTOTAL(9,T33:AA33)</f>
        <v>0</v>
      </c>
    </row>
    <row r="34" spans="1:28">
      <c r="A34" s="60" t="s">
        <v>302</v>
      </c>
      <c r="B34" s="295">
        <v>0</v>
      </c>
      <c r="C34" s="295">
        <v>0</v>
      </c>
      <c r="D34" s="295">
        <v>0</v>
      </c>
      <c r="E34" s="295">
        <v>0</v>
      </c>
      <c r="F34" s="295">
        <v>0</v>
      </c>
      <c r="G34" s="295">
        <v>0</v>
      </c>
      <c r="H34" s="295">
        <v>0</v>
      </c>
      <c r="I34" s="297">
        <v>0</v>
      </c>
      <c r="J34" s="303">
        <f>SUM(B34:I34)</f>
        <v>0</v>
      </c>
      <c r="K34" s="295">
        <v>0</v>
      </c>
      <c r="L34" s="295">
        <v>0</v>
      </c>
      <c r="M34" s="295">
        <v>0</v>
      </c>
      <c r="N34" s="295">
        <v>0</v>
      </c>
      <c r="O34" s="295">
        <v>0</v>
      </c>
      <c r="P34" s="295">
        <v>0</v>
      </c>
      <c r="Q34" s="295">
        <v>0</v>
      </c>
      <c r="R34" s="297">
        <v>0</v>
      </c>
      <c r="S34" s="298">
        <f>SUM(K34:R34)</f>
        <v>0</v>
      </c>
      <c r="T34" s="295">
        <v>0</v>
      </c>
      <c r="U34" s="295">
        <v>0</v>
      </c>
      <c r="V34" s="295">
        <v>0</v>
      </c>
      <c r="W34" s="295">
        <v>0</v>
      </c>
      <c r="X34" s="295">
        <v>0</v>
      </c>
      <c r="Y34" s="295">
        <v>0</v>
      </c>
      <c r="Z34" s="295">
        <v>0</v>
      </c>
      <c r="AA34" s="295">
        <v>0</v>
      </c>
      <c r="AB34" s="298">
        <f>SUM(T34:AA34)</f>
        <v>0</v>
      </c>
    </row>
    <row r="35" spans="1:28">
      <c r="A35" s="60" t="s">
        <v>303</v>
      </c>
      <c r="B35" s="295">
        <v>0</v>
      </c>
      <c r="C35" s="295">
        <v>0</v>
      </c>
      <c r="D35" s="295">
        <v>0</v>
      </c>
      <c r="E35" s="295">
        <v>0</v>
      </c>
      <c r="F35" s="295">
        <v>0</v>
      </c>
      <c r="G35" s="295">
        <v>0</v>
      </c>
      <c r="H35" s="295">
        <v>0</v>
      </c>
      <c r="I35" s="297">
        <v>0</v>
      </c>
      <c r="J35" s="298">
        <f>SUBTOTAL(9,B35:I35)</f>
        <v>0</v>
      </c>
      <c r="K35" s="295">
        <v>0</v>
      </c>
      <c r="L35" s="295">
        <v>0</v>
      </c>
      <c r="M35" s="295">
        <v>0</v>
      </c>
      <c r="N35" s="295">
        <v>0</v>
      </c>
      <c r="O35" s="295">
        <v>0</v>
      </c>
      <c r="P35" s="295">
        <v>0</v>
      </c>
      <c r="Q35" s="295">
        <v>0</v>
      </c>
      <c r="R35" s="297">
        <v>0</v>
      </c>
      <c r="S35" s="298">
        <f>SUBTOTAL(9,K35:R35)</f>
        <v>0</v>
      </c>
      <c r="T35" s="295">
        <v>0</v>
      </c>
      <c r="U35" s="295">
        <v>0</v>
      </c>
      <c r="V35" s="295">
        <v>0</v>
      </c>
      <c r="W35" s="295">
        <v>0</v>
      </c>
      <c r="X35" s="295">
        <v>0</v>
      </c>
      <c r="Y35" s="295">
        <v>0</v>
      </c>
      <c r="Z35" s="295">
        <v>0</v>
      </c>
      <c r="AA35" s="297">
        <v>0</v>
      </c>
      <c r="AB35" s="298">
        <f>SUBTOTAL(9,T35:AA35)</f>
        <v>0</v>
      </c>
    </row>
  </sheetData>
  <autoFilter ref="A3:AB34" xr:uid="{00000000-0001-0000-0700-000000000000}">
    <filterColumn colId="1" showButton="0"/>
    <filterColumn colId="2" showButton="0"/>
    <filterColumn colId="3" showButton="0"/>
    <filterColumn colId="4" showButton="0"/>
    <filterColumn colId="5" showButton="0"/>
    <filterColumn colId="6" showButton="0"/>
    <filterColumn colId="7" showButton="0"/>
    <filterColumn colId="10" showButton="0"/>
    <filterColumn colId="11" showButton="0"/>
    <filterColumn colId="12" showButton="0"/>
    <filterColumn colId="13" showButton="0"/>
    <filterColumn colId="14" showButton="0"/>
    <filterColumn colId="15" showButton="0"/>
    <filterColumn colId="16" showButton="0"/>
    <filterColumn colId="19" showButton="0"/>
    <filterColumn colId="20" showButton="0"/>
    <filterColumn colId="21" showButton="0"/>
    <filterColumn colId="22" showButton="0"/>
    <filterColumn colId="23" showButton="0"/>
    <filterColumn colId="24" showButton="0"/>
    <filterColumn colId="25" showButton="0"/>
  </autoFilter>
  <mergeCells count="9">
    <mergeCell ref="T7:AA8"/>
    <mergeCell ref="K7:R8"/>
    <mergeCell ref="B7:I8"/>
    <mergeCell ref="A1:AA1"/>
    <mergeCell ref="B2:AA2"/>
    <mergeCell ref="A3:A4"/>
    <mergeCell ref="B3:I3"/>
    <mergeCell ref="K3:R3"/>
    <mergeCell ref="T3:AA3"/>
  </mergeCells>
  <printOptions horizontalCentered="1" verticalCentered="1"/>
  <pageMargins left="0.23622047244094491" right="0.23622047244094491" top="0.74803149606299213" bottom="0.74803149606299213" header="0.31496062992125984" footer="0.31496062992125984"/>
  <pageSetup paperSize="9" scale="50" orientation="landscape" horizontalDpi="4294967293" r:id="rId1"/>
  <headerFooter>
    <oddFooter>&amp;L&amp;D&amp;C&amp;A&amp;R&amp;N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8"/>
  <sheetViews>
    <sheetView zoomScale="90" zoomScaleNormal="90" zoomScaleSheetLayoutView="70" workbookViewId="0">
      <selection activeCell="T27" sqref="T27"/>
    </sheetView>
  </sheetViews>
  <sheetFormatPr defaultRowHeight="15"/>
  <cols>
    <col min="1" max="1" width="33" bestFit="1" customWidth="1"/>
    <col min="2" max="2" width="15.42578125" style="19" bestFit="1" customWidth="1"/>
    <col min="3" max="3" width="19.28515625" customWidth="1"/>
    <col min="4" max="4" width="1.7109375" customWidth="1"/>
    <col min="5" max="8" width="10.7109375" customWidth="1"/>
    <col min="9" max="9" width="1.7109375" customWidth="1"/>
    <col min="10" max="10" width="14.85546875" customWidth="1"/>
  </cols>
  <sheetData>
    <row r="1" spans="1:10">
      <c r="A1" s="420" t="s">
        <v>259</v>
      </c>
      <c r="B1" s="420"/>
      <c r="C1" s="420"/>
      <c r="D1" s="420"/>
      <c r="E1" s="420"/>
      <c r="F1" s="420"/>
      <c r="G1" s="420"/>
      <c r="H1" s="420"/>
      <c r="I1" s="420"/>
      <c r="J1" s="420"/>
    </row>
    <row r="2" spans="1:10" ht="15.75" thickBot="1">
      <c r="A2" s="52" t="s">
        <v>237</v>
      </c>
      <c r="B2" s="488" t="s">
        <v>349</v>
      </c>
      <c r="C2" s="488"/>
      <c r="D2" s="488"/>
      <c r="E2" s="488"/>
      <c r="F2" s="488"/>
      <c r="G2" s="488"/>
      <c r="H2" s="488"/>
      <c r="I2" s="488"/>
      <c r="J2" s="488"/>
    </row>
    <row r="3" spans="1:10" ht="15.75" thickBot="1">
      <c r="A3" s="490" t="s">
        <v>262</v>
      </c>
      <c r="B3" s="224"/>
      <c r="C3" s="225"/>
      <c r="D3" s="219"/>
      <c r="E3" s="489" t="s">
        <v>240</v>
      </c>
      <c r="F3" s="489"/>
      <c r="G3" s="489"/>
      <c r="H3" s="489"/>
      <c r="I3" s="219"/>
      <c r="J3" s="223"/>
    </row>
    <row r="4" spans="1:10" ht="15.75" thickBot="1">
      <c r="A4" s="491"/>
      <c r="B4" s="226">
        <v>20</v>
      </c>
      <c r="C4" s="227">
        <v>21</v>
      </c>
      <c r="D4" s="220"/>
      <c r="E4" s="221" t="s">
        <v>242</v>
      </c>
      <c r="F4" s="221" t="s">
        <v>243</v>
      </c>
      <c r="G4" s="221" t="s">
        <v>245</v>
      </c>
      <c r="H4" s="221" t="s">
        <v>246</v>
      </c>
      <c r="I4" s="220"/>
      <c r="J4" s="222">
        <v>23</v>
      </c>
    </row>
    <row r="5" spans="1:10">
      <c r="A5" s="217" t="s">
        <v>272</v>
      </c>
      <c r="B5" s="11">
        <v>96965.976699999999</v>
      </c>
      <c r="C5" s="11">
        <v>74073.266700000007</v>
      </c>
      <c r="D5" s="19"/>
      <c r="E5" s="218" t="s">
        <v>350</v>
      </c>
      <c r="F5" s="218" t="s">
        <v>350</v>
      </c>
      <c r="G5" s="218" t="s">
        <v>350</v>
      </c>
      <c r="H5" s="218" t="s">
        <v>350</v>
      </c>
      <c r="I5" s="19"/>
      <c r="J5" s="209">
        <f>C5*0.01</f>
        <v>740.73266700000011</v>
      </c>
    </row>
    <row r="6" spans="1:10">
      <c r="A6" s="60" t="s">
        <v>274</v>
      </c>
      <c r="B6" s="11">
        <v>416975.66680000001</v>
      </c>
      <c r="C6" s="11">
        <v>274451.74680000002</v>
      </c>
      <c r="D6" s="19"/>
      <c r="E6" s="207" t="s">
        <v>350</v>
      </c>
      <c r="F6" s="207" t="s">
        <v>350</v>
      </c>
      <c r="G6" s="207" t="s">
        <v>350</v>
      </c>
      <c r="H6" s="207" t="s">
        <v>350</v>
      </c>
      <c r="I6" s="19"/>
      <c r="J6" s="209">
        <f t="shared" ref="J6:J35" si="0">C6*0.01</f>
        <v>2744.5174680000005</v>
      </c>
    </row>
    <row r="7" spans="1:10">
      <c r="A7" s="60" t="s">
        <v>277</v>
      </c>
      <c r="B7" s="11">
        <v>761371.74709999992</v>
      </c>
      <c r="C7" s="11">
        <v>513570.05710000003</v>
      </c>
      <c r="D7" s="19"/>
      <c r="E7" s="207" t="s">
        <v>350</v>
      </c>
      <c r="F7" s="207" t="s">
        <v>350</v>
      </c>
      <c r="G7" s="207" t="s">
        <v>350</v>
      </c>
      <c r="H7" s="207" t="s">
        <v>350</v>
      </c>
      <c r="I7" s="19"/>
      <c r="J7" s="209">
        <f t="shared" si="0"/>
        <v>5135.7005710000003</v>
      </c>
    </row>
    <row r="8" spans="1:10">
      <c r="A8" s="60" t="s">
        <v>278</v>
      </c>
      <c r="B8" s="11">
        <v>361856.35200000001</v>
      </c>
      <c r="C8" s="11">
        <v>270919.95199999999</v>
      </c>
      <c r="D8" s="19"/>
      <c r="E8" s="207" t="s">
        <v>350</v>
      </c>
      <c r="F8" s="207" t="s">
        <v>350</v>
      </c>
      <c r="G8" s="207" t="s">
        <v>350</v>
      </c>
      <c r="H8" s="207" t="s">
        <v>350</v>
      </c>
      <c r="I8" s="19"/>
      <c r="J8" s="209">
        <f t="shared" si="0"/>
        <v>2709.1995200000001</v>
      </c>
    </row>
    <row r="9" spans="1:10">
      <c r="A9" s="60" t="s">
        <v>279</v>
      </c>
      <c r="B9" s="11">
        <v>675068.71680000005</v>
      </c>
      <c r="C9" s="11">
        <v>515824.27679999993</v>
      </c>
      <c r="E9" s="207" t="s">
        <v>350</v>
      </c>
      <c r="F9" s="207" t="s">
        <v>350</v>
      </c>
      <c r="G9" s="207" t="s">
        <v>350</v>
      </c>
      <c r="H9" s="207" t="s">
        <v>350</v>
      </c>
      <c r="J9" s="209">
        <f t="shared" si="0"/>
        <v>5158.2427679999992</v>
      </c>
    </row>
    <row r="10" spans="1:10">
      <c r="A10" s="60" t="s">
        <v>280</v>
      </c>
      <c r="B10" s="11">
        <v>260781.66090000002</v>
      </c>
      <c r="C10" s="11">
        <v>185491.1409</v>
      </c>
      <c r="E10" s="207" t="s">
        <v>350</v>
      </c>
      <c r="F10" s="207" t="s">
        <v>350</v>
      </c>
      <c r="G10" s="207" t="s">
        <v>350</v>
      </c>
      <c r="H10" s="207" t="s">
        <v>350</v>
      </c>
      <c r="J10" s="209">
        <f t="shared" si="0"/>
        <v>1854.911409</v>
      </c>
    </row>
    <row r="11" spans="1:10">
      <c r="A11" s="60" t="s">
        <v>281</v>
      </c>
      <c r="B11" s="11">
        <v>3070255.9590000003</v>
      </c>
      <c r="C11" s="11">
        <v>2159993.1689999998</v>
      </c>
      <c r="E11" s="207" t="s">
        <v>350</v>
      </c>
      <c r="F11" s="207" t="s">
        <v>350</v>
      </c>
      <c r="G11" s="207" t="s">
        <v>350</v>
      </c>
      <c r="H11" s="207" t="s">
        <v>350</v>
      </c>
      <c r="J11" s="209">
        <f t="shared" si="0"/>
        <v>21599.931689999998</v>
      </c>
    </row>
    <row r="12" spans="1:10">
      <c r="A12" s="60" t="s">
        <v>282</v>
      </c>
      <c r="B12" s="11">
        <v>493061.6393000001</v>
      </c>
      <c r="C12" s="11">
        <v>350682.72930000001</v>
      </c>
      <c r="E12" s="207" t="s">
        <v>350</v>
      </c>
      <c r="F12" s="207" t="s">
        <v>350</v>
      </c>
      <c r="G12" s="207" t="s">
        <v>350</v>
      </c>
      <c r="H12" s="207" t="s">
        <v>350</v>
      </c>
      <c r="J12" s="209">
        <f t="shared" si="0"/>
        <v>3506.8272930000003</v>
      </c>
    </row>
    <row r="13" spans="1:10">
      <c r="A13" s="60" t="s">
        <v>283</v>
      </c>
      <c r="B13" s="11">
        <v>13716.708000000001</v>
      </c>
      <c r="C13" s="11">
        <v>12712.177999999998</v>
      </c>
      <c r="E13" s="207" t="s">
        <v>350</v>
      </c>
      <c r="F13" s="207" t="s">
        <v>350</v>
      </c>
      <c r="G13" s="207" t="s">
        <v>350</v>
      </c>
      <c r="H13" s="207" t="s">
        <v>350</v>
      </c>
      <c r="J13" s="209">
        <f t="shared" si="0"/>
        <v>127.12177999999999</v>
      </c>
    </row>
    <row r="14" spans="1:10">
      <c r="A14" s="60" t="s">
        <v>284</v>
      </c>
      <c r="B14" s="11">
        <v>118619.48400000001</v>
      </c>
      <c r="C14" s="11">
        <v>98476.683999999994</v>
      </c>
      <c r="E14" s="207" t="s">
        <v>350</v>
      </c>
      <c r="F14" s="207" t="s">
        <v>350</v>
      </c>
      <c r="G14" s="207" t="s">
        <v>350</v>
      </c>
      <c r="H14" s="207" t="s">
        <v>350</v>
      </c>
      <c r="J14" s="209">
        <f t="shared" si="0"/>
        <v>984.76684</v>
      </c>
    </row>
    <row r="15" spans="1:10">
      <c r="A15" s="60" t="s">
        <v>285</v>
      </c>
      <c r="B15" s="11">
        <v>203108.29760000002</v>
      </c>
      <c r="C15" s="11">
        <v>177848.13760000002</v>
      </c>
      <c r="E15" s="207" t="s">
        <v>350</v>
      </c>
      <c r="F15" s="207" t="s">
        <v>350</v>
      </c>
      <c r="G15" s="207" t="s">
        <v>350</v>
      </c>
      <c r="H15" s="207" t="s">
        <v>350</v>
      </c>
      <c r="J15" s="209">
        <f t="shared" si="0"/>
        <v>1778.4813760000002</v>
      </c>
    </row>
    <row r="16" spans="1:10">
      <c r="A16" s="60" t="s">
        <v>286</v>
      </c>
      <c r="B16" s="11">
        <v>1536269.1366000001</v>
      </c>
      <c r="C16" s="11">
        <v>1014389.3666000001</v>
      </c>
      <c r="E16" s="207" t="s">
        <v>350</v>
      </c>
      <c r="F16" s="207" t="s">
        <v>350</v>
      </c>
      <c r="G16" s="207" t="s">
        <v>350</v>
      </c>
      <c r="H16" s="207" t="s">
        <v>350</v>
      </c>
      <c r="J16" s="209">
        <f t="shared" si="0"/>
        <v>10143.893666000002</v>
      </c>
    </row>
    <row r="17" spans="1:10">
      <c r="A17" s="60" t="s">
        <v>287</v>
      </c>
      <c r="B17" s="11">
        <v>249067.50460000001</v>
      </c>
      <c r="C17" s="11">
        <v>186998.12460000001</v>
      </c>
      <c r="E17" s="207" t="s">
        <v>350</v>
      </c>
      <c r="F17" s="207" t="s">
        <v>350</v>
      </c>
      <c r="G17" s="207" t="s">
        <v>350</v>
      </c>
      <c r="H17" s="207" t="s">
        <v>350</v>
      </c>
      <c r="J17" s="209">
        <f t="shared" si="0"/>
        <v>1869.9812460000001</v>
      </c>
    </row>
    <row r="18" spans="1:10">
      <c r="A18" s="60" t="s">
        <v>288</v>
      </c>
      <c r="B18" s="11">
        <v>126622.46400000001</v>
      </c>
      <c r="C18" s="11">
        <v>101244.864</v>
      </c>
      <c r="E18" s="207" t="s">
        <v>350</v>
      </c>
      <c r="F18" s="207" t="s">
        <v>350</v>
      </c>
      <c r="G18" s="207" t="s">
        <v>350</v>
      </c>
      <c r="H18" s="207" t="s">
        <v>350</v>
      </c>
      <c r="J18" s="209">
        <f t="shared" si="0"/>
        <v>1012.4486400000001</v>
      </c>
    </row>
    <row r="19" spans="1:10">
      <c r="A19" s="60" t="s">
        <v>289</v>
      </c>
      <c r="B19" s="11">
        <v>462916.28500000003</v>
      </c>
      <c r="C19" s="11">
        <v>315144.63500000007</v>
      </c>
      <c r="E19" s="207" t="s">
        <v>350</v>
      </c>
      <c r="F19" s="207" t="s">
        <v>350</v>
      </c>
      <c r="G19" s="207" t="s">
        <v>350</v>
      </c>
      <c r="H19" s="207" t="s">
        <v>350</v>
      </c>
      <c r="J19" s="209">
        <f t="shared" si="0"/>
        <v>3151.4463500000006</v>
      </c>
    </row>
    <row r="20" spans="1:10">
      <c r="A20" s="60" t="s">
        <v>290</v>
      </c>
      <c r="B20" s="11">
        <v>249806.99340000004</v>
      </c>
      <c r="C20" s="11">
        <v>208323.71339999998</v>
      </c>
      <c r="E20" s="207" t="s">
        <v>350</v>
      </c>
      <c r="F20" s="207" t="s">
        <v>350</v>
      </c>
      <c r="G20" s="207" t="s">
        <v>350</v>
      </c>
      <c r="H20" s="207" t="s">
        <v>350</v>
      </c>
      <c r="J20" s="209">
        <f t="shared" si="0"/>
        <v>2083.237134</v>
      </c>
    </row>
    <row r="21" spans="1:10">
      <c r="A21" s="60" t="s">
        <v>291</v>
      </c>
      <c r="B21" s="11">
        <v>87198.046400000007</v>
      </c>
      <c r="C21" s="11">
        <v>68852.156400000007</v>
      </c>
      <c r="E21" s="207" t="s">
        <v>350</v>
      </c>
      <c r="F21" s="207" t="s">
        <v>350</v>
      </c>
      <c r="G21" s="207" t="s">
        <v>350</v>
      </c>
      <c r="H21" s="207" t="s">
        <v>350</v>
      </c>
      <c r="J21" s="209">
        <f t="shared" si="0"/>
        <v>688.52156400000013</v>
      </c>
    </row>
    <row r="22" spans="1:10">
      <c r="A22" s="60" t="s">
        <v>292</v>
      </c>
      <c r="B22" s="11">
        <v>43243.404800000004</v>
      </c>
      <c r="C22" s="11">
        <v>36476.044800000003</v>
      </c>
      <c r="E22" s="207" t="s">
        <v>350</v>
      </c>
      <c r="F22" s="207" t="s">
        <v>350</v>
      </c>
      <c r="G22" s="207" t="s">
        <v>350</v>
      </c>
      <c r="H22" s="207" t="s">
        <v>350</v>
      </c>
      <c r="J22" s="209">
        <f t="shared" si="0"/>
        <v>364.76044800000005</v>
      </c>
    </row>
    <row r="23" spans="1:10">
      <c r="A23" s="60" t="s">
        <v>293</v>
      </c>
      <c r="B23" s="11">
        <v>98745.592000000019</v>
      </c>
      <c r="C23" s="11">
        <v>76117.232000000004</v>
      </c>
      <c r="E23" s="207" t="s">
        <v>350</v>
      </c>
      <c r="F23" s="207" t="s">
        <v>350</v>
      </c>
      <c r="G23" s="207" t="s">
        <v>350</v>
      </c>
      <c r="H23" s="207" t="s">
        <v>350</v>
      </c>
      <c r="J23" s="209">
        <f t="shared" si="0"/>
        <v>761.17232000000001</v>
      </c>
    </row>
    <row r="24" spans="1:10">
      <c r="A24" s="60" t="s">
        <v>294</v>
      </c>
      <c r="B24" s="11">
        <v>3185113.8640000001</v>
      </c>
      <c r="C24" s="11">
        <v>1997019.2240000002</v>
      </c>
      <c r="E24" s="207" t="s">
        <v>350</v>
      </c>
      <c r="F24" s="207" t="s">
        <v>350</v>
      </c>
      <c r="G24" s="207" t="s">
        <v>350</v>
      </c>
      <c r="H24" s="207" t="s">
        <v>350</v>
      </c>
      <c r="J24" s="209">
        <f t="shared" si="0"/>
        <v>19970.19224</v>
      </c>
    </row>
    <row r="25" spans="1:10">
      <c r="A25" s="60" t="s">
        <v>295</v>
      </c>
      <c r="B25" s="11">
        <v>783532.03799999983</v>
      </c>
      <c r="C25" s="11">
        <v>572157.77799999993</v>
      </c>
      <c r="E25" s="207" t="s">
        <v>350</v>
      </c>
      <c r="F25" s="207" t="s">
        <v>350</v>
      </c>
      <c r="G25" s="207" t="s">
        <v>350</v>
      </c>
      <c r="H25" s="207" t="s">
        <v>350</v>
      </c>
      <c r="J25" s="209">
        <f t="shared" si="0"/>
        <v>5721.5777799999996</v>
      </c>
    </row>
    <row r="26" spans="1:10">
      <c r="A26" s="60" t="s">
        <v>296</v>
      </c>
      <c r="B26" s="11">
        <v>428018.06020000007</v>
      </c>
      <c r="C26" s="11">
        <v>323384.38020000001</v>
      </c>
      <c r="E26" s="207" t="s">
        <v>350</v>
      </c>
      <c r="F26" s="207" t="s">
        <v>350</v>
      </c>
      <c r="G26" s="207" t="s">
        <v>350</v>
      </c>
      <c r="H26" s="207" t="s">
        <v>350</v>
      </c>
      <c r="J26" s="209">
        <f t="shared" si="0"/>
        <v>3233.8438020000003</v>
      </c>
    </row>
    <row r="27" spans="1:10">
      <c r="A27" s="60" t="s">
        <v>297</v>
      </c>
      <c r="B27" s="11">
        <v>189979.64439999999</v>
      </c>
      <c r="C27" s="11">
        <v>145938.9344</v>
      </c>
      <c r="E27" s="207" t="s">
        <v>350</v>
      </c>
      <c r="F27" s="207" t="s">
        <v>350</v>
      </c>
      <c r="G27" s="207" t="s">
        <v>350</v>
      </c>
      <c r="H27" s="207" t="s">
        <v>350</v>
      </c>
      <c r="J27" s="209">
        <f t="shared" si="0"/>
        <v>1459.3893439999999</v>
      </c>
    </row>
    <row r="28" spans="1:10">
      <c r="A28" s="60" t="s">
        <v>298</v>
      </c>
      <c r="B28" s="11">
        <v>1500899.325</v>
      </c>
      <c r="C28" s="11">
        <v>1025862.375</v>
      </c>
      <c r="E28" s="207" t="s">
        <v>350</v>
      </c>
      <c r="F28" s="207" t="s">
        <v>350</v>
      </c>
      <c r="G28" s="207" t="s">
        <v>350</v>
      </c>
      <c r="H28" s="207" t="s">
        <v>350</v>
      </c>
      <c r="J28" s="209">
        <f t="shared" si="0"/>
        <v>10258.623750000001</v>
      </c>
    </row>
    <row r="29" spans="1:10">
      <c r="A29" s="60" t="s">
        <v>299</v>
      </c>
      <c r="B29" s="11">
        <v>368338.01960000006</v>
      </c>
      <c r="C29" s="11">
        <v>296368.33960000001</v>
      </c>
      <c r="E29" s="207" t="s">
        <v>350</v>
      </c>
      <c r="F29" s="207" t="s">
        <v>350</v>
      </c>
      <c r="G29" s="207" t="s">
        <v>350</v>
      </c>
      <c r="H29" s="207" t="s">
        <v>350</v>
      </c>
      <c r="J29" s="209">
        <f t="shared" si="0"/>
        <v>2963.6833959999999</v>
      </c>
    </row>
    <row r="30" spans="1:10">
      <c r="A30" s="168" t="s">
        <v>275</v>
      </c>
      <c r="B30" s="208" t="s">
        <v>329</v>
      </c>
      <c r="C30" s="208"/>
      <c r="D30" s="19"/>
      <c r="E30" s="207" t="s">
        <v>350</v>
      </c>
      <c r="F30" s="207" t="s">
        <v>350</v>
      </c>
      <c r="G30" s="207" t="s">
        <v>350</v>
      </c>
      <c r="H30" s="207" t="s">
        <v>350</v>
      </c>
      <c r="I30" s="19"/>
      <c r="J30" s="209"/>
    </row>
    <row r="31" spans="1:10">
      <c r="A31" s="168" t="s">
        <v>276</v>
      </c>
      <c r="B31" s="208"/>
      <c r="C31" s="208"/>
      <c r="D31" s="19"/>
      <c r="E31" s="207" t="s">
        <v>350</v>
      </c>
      <c r="F31" s="207" t="s">
        <v>350</v>
      </c>
      <c r="G31" s="207" t="s">
        <v>350</v>
      </c>
      <c r="H31" s="207" t="s">
        <v>350</v>
      </c>
      <c r="I31" s="19"/>
      <c r="J31" s="209"/>
    </row>
    <row r="32" spans="1:10">
      <c r="A32" s="60" t="s">
        <v>300</v>
      </c>
      <c r="B32" s="11">
        <v>2221430.4777000002</v>
      </c>
      <c r="C32" s="11">
        <v>1522541.9477000001</v>
      </c>
      <c r="E32" s="207" t="s">
        <v>350</v>
      </c>
      <c r="F32" s="207" t="s">
        <v>350</v>
      </c>
      <c r="G32" s="207" t="s">
        <v>350</v>
      </c>
      <c r="H32" s="207" t="s">
        <v>350</v>
      </c>
      <c r="J32" s="209">
        <f t="shared" si="0"/>
        <v>15225.419477000001</v>
      </c>
    </row>
    <row r="33" spans="1:10">
      <c r="A33" s="60" t="s">
        <v>301</v>
      </c>
      <c r="B33" s="11">
        <v>495806.50080000004</v>
      </c>
      <c r="C33" s="11">
        <v>396833.86079999997</v>
      </c>
      <c r="E33" s="207" t="s">
        <v>350</v>
      </c>
      <c r="F33" s="207" t="s">
        <v>350</v>
      </c>
      <c r="G33" s="207" t="s">
        <v>350</v>
      </c>
      <c r="H33" s="207" t="s">
        <v>350</v>
      </c>
      <c r="J33" s="209">
        <f t="shared" si="0"/>
        <v>3968.3386079999996</v>
      </c>
    </row>
    <row r="34" spans="1:10">
      <c r="A34" s="60" t="s">
        <v>302</v>
      </c>
      <c r="B34" s="11">
        <v>23384.166400000006</v>
      </c>
      <c r="C34" s="11">
        <v>19682.246400000004</v>
      </c>
      <c r="E34" s="207" t="s">
        <v>350</v>
      </c>
      <c r="F34" s="207" t="s">
        <v>350</v>
      </c>
      <c r="G34" s="207" t="s">
        <v>350</v>
      </c>
      <c r="H34" s="207" t="s">
        <v>350</v>
      </c>
      <c r="J34" s="209">
        <f t="shared" si="0"/>
        <v>196.82246400000005</v>
      </c>
    </row>
    <row r="35" spans="1:10" ht="15.75" thickBot="1">
      <c r="A35" s="210" t="s">
        <v>303</v>
      </c>
      <c r="B35" s="11">
        <v>559306.55519999994</v>
      </c>
      <c r="C35" s="11">
        <v>420998.63519999996</v>
      </c>
      <c r="E35" s="211" t="s">
        <v>350</v>
      </c>
      <c r="F35" s="211" t="s">
        <v>350</v>
      </c>
      <c r="G35" s="211" t="s">
        <v>350</v>
      </c>
      <c r="H35" s="211" t="s">
        <v>350</v>
      </c>
      <c r="J35" s="209">
        <f t="shared" si="0"/>
        <v>4209.9863519999999</v>
      </c>
    </row>
    <row r="36" spans="1:10" ht="15.75" thickBot="1">
      <c r="A36" s="212" t="s">
        <v>313</v>
      </c>
      <c r="B36" s="213">
        <f>SUM(B5:B35)</f>
        <v>19081460.286299996</v>
      </c>
      <c r="C36" s="213">
        <f>SUM(C5:C35)</f>
        <v>13362377.196299998</v>
      </c>
      <c r="D36" s="214"/>
      <c r="E36" s="214"/>
      <c r="F36" s="214"/>
      <c r="G36" s="214"/>
      <c r="H36" s="214"/>
      <c r="I36" s="214"/>
      <c r="J36" s="215">
        <f>SUM(J5:J35)</f>
        <v>133623.77196300001</v>
      </c>
    </row>
    <row r="37" spans="1:10">
      <c r="B37" s="196"/>
    </row>
    <row r="38" spans="1:10">
      <c r="C38" s="19"/>
    </row>
  </sheetData>
  <sortState xmlns:xlrd2="http://schemas.microsoft.com/office/spreadsheetml/2017/richdata2" ref="A5:J35">
    <sortCondition ref="A5:A35"/>
  </sortState>
  <mergeCells count="4">
    <mergeCell ref="A1:J1"/>
    <mergeCell ref="B2:J2"/>
    <mergeCell ref="E3:H3"/>
    <mergeCell ref="A3:A4"/>
  </mergeCells>
  <printOptions horizontalCentered="1" verticalCentered="1"/>
  <pageMargins left="0.23622047244094491" right="0.23622047244094491" top="0.74803149606299213" bottom="0.74803149606299213" header="0.31496062992125984" footer="0.31496062992125984"/>
  <pageSetup paperSize="9" scale="80" orientation="landscape" r:id="rId1"/>
  <headerFooter>
    <oddFooter>&amp;L&amp;D&amp;C&amp;A&amp;R&amp;N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18</vt:i4>
      </vt:variant>
    </vt:vector>
  </HeadingPairs>
  <TitlesOfParts>
    <vt:vector size="28" baseType="lpstr">
      <vt:lpstr>Cover</vt:lpstr>
      <vt:lpstr>sez. A</vt:lpstr>
      <vt:lpstr>sez. B</vt:lpstr>
      <vt:lpstr>sez. B.2_</vt:lpstr>
      <vt:lpstr>sez. C</vt:lpstr>
      <vt:lpstr>sez. D</vt:lpstr>
      <vt:lpstr>sez E</vt:lpstr>
      <vt:lpstr>sez. F</vt:lpstr>
      <vt:lpstr>sez. G</vt:lpstr>
      <vt:lpstr>sez. H</vt:lpstr>
      <vt:lpstr>Cover!Area_stampa</vt:lpstr>
      <vt:lpstr>'sez E'!Area_stampa</vt:lpstr>
      <vt:lpstr>'sez. A'!Area_stampa</vt:lpstr>
      <vt:lpstr>'sez. B'!Area_stampa</vt:lpstr>
      <vt:lpstr>'sez. B.2_'!Area_stampa</vt:lpstr>
      <vt:lpstr>'sez. C'!Area_stampa</vt:lpstr>
      <vt:lpstr>'sez. D'!Area_stampa</vt:lpstr>
      <vt:lpstr>'sez. F'!Area_stampa</vt:lpstr>
      <vt:lpstr>'sez. G'!Area_stampa</vt:lpstr>
      <vt:lpstr>'sez. H'!Area_stampa</vt:lpstr>
      <vt:lpstr>Cover!Titoli_stampa</vt:lpstr>
      <vt:lpstr>'sez E'!Titoli_stampa</vt:lpstr>
      <vt:lpstr>'sez. A'!Titoli_stampa</vt:lpstr>
      <vt:lpstr>'sez. C'!Titoli_stampa</vt:lpstr>
      <vt:lpstr>'sez. D'!Titoli_stampa</vt:lpstr>
      <vt:lpstr>'sez. F'!Titoli_stampa</vt:lpstr>
      <vt:lpstr>'sez. G'!Titoli_stampa</vt:lpstr>
      <vt:lpstr>'sez. H'!Titoli_stampa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Pasquale-PC</dc:creator>
  <cp:keywords/>
  <dc:description/>
  <cp:lastModifiedBy>riccardo grandi</cp:lastModifiedBy>
  <cp:revision/>
  <dcterms:created xsi:type="dcterms:W3CDTF">2017-01-26T06:58:36Z</dcterms:created>
  <dcterms:modified xsi:type="dcterms:W3CDTF">2026-01-22T09:43:24Z</dcterms:modified>
  <cp:category/>
  <cp:contentStatus/>
</cp:coreProperties>
</file>